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27960" windowHeight="12855"/>
  </bookViews>
  <sheets>
    <sheet name="Budget 2018 (2)" sheetId="2" r:id="rId1"/>
    <sheet name="Budget 2018" sheetId="1" r:id="rId2"/>
  </sheets>
  <externalReferences>
    <externalReference r:id="rId3"/>
    <externalReference r:id="rId4"/>
    <externalReference r:id="rId5"/>
  </externalReferences>
  <definedNames>
    <definedName name="_ATP2" localSheetId="1">#REF!</definedName>
    <definedName name="_ATP2" localSheetId="0">#REF!</definedName>
    <definedName name="_ATP2">#REF!</definedName>
    <definedName name="a" localSheetId="1">#REF!</definedName>
    <definedName name="a" localSheetId="0">#REF!</definedName>
    <definedName name="a">#REF!</definedName>
    <definedName name="A.indkomst" localSheetId="1">#REF!</definedName>
    <definedName name="A.indkomst" localSheetId="0">#REF!</definedName>
    <definedName name="A.indkomst">#REF!</definedName>
    <definedName name="A.skat" localSheetId="1">#REF!</definedName>
    <definedName name="A.skat" localSheetId="0">#REF!</definedName>
    <definedName name="A.skat">#REF!</definedName>
    <definedName name="A_S___ApS_nr." localSheetId="1">#REF!</definedName>
    <definedName name="A_S___ApS_nr." localSheetId="0">#REF!</definedName>
    <definedName name="A_S___ApS_nr.">#REF!</definedName>
    <definedName name="a_s__ApS_nr." localSheetId="1">#REF!</definedName>
    <definedName name="a_s__ApS_nr." localSheetId="0">#REF!</definedName>
    <definedName name="a_s__ApS_nr.">#REF!</definedName>
    <definedName name="acc_rente" localSheetId="1">#REF!</definedName>
    <definedName name="acc_rente" localSheetId="0">#REF!</definedName>
    <definedName name="acc_rente">#REF!</definedName>
    <definedName name="ADRESSE" localSheetId="1">#REF!</definedName>
    <definedName name="ADRESSE" localSheetId="0">#REF!</definedName>
    <definedName name="ADRESSE">#REF!</definedName>
    <definedName name="ADRESSE_1" localSheetId="1">#REF!</definedName>
    <definedName name="ADRESSE_1" localSheetId="0">#REF!</definedName>
    <definedName name="ADRESSE_1">#REF!</definedName>
    <definedName name="ADRESSE_2" localSheetId="1">#REF!</definedName>
    <definedName name="ADRESSE_2" localSheetId="0">#REF!</definedName>
    <definedName name="ADRESSE_2">#REF!</definedName>
    <definedName name="adresse2" localSheetId="1">#REF!</definedName>
    <definedName name="adresse2" localSheetId="0">#REF!</definedName>
    <definedName name="adresse2">#REF!</definedName>
    <definedName name="Afdrafafdrag" localSheetId="1">#REF!</definedName>
    <definedName name="Afdrafafdrag" localSheetId="0">#REF!</definedName>
    <definedName name="Afdrafafdrag">#REF!</definedName>
    <definedName name="Afdrag" localSheetId="1">#REF!</definedName>
    <definedName name="Afdrag" localSheetId="0">#REF!</definedName>
    <definedName name="Afdrag">#REF!</definedName>
    <definedName name="afskrivning" localSheetId="1">#REF!</definedName>
    <definedName name="afskrivning" localSheetId="0">#REF!</definedName>
    <definedName name="afskrivning">#REF!</definedName>
    <definedName name="ALDER_1" localSheetId="1">#REF!</definedName>
    <definedName name="ALDER_1" localSheetId="0">#REF!</definedName>
    <definedName name="ALDER_1">#REF!</definedName>
    <definedName name="ALDER_2" localSheetId="1">#REF!</definedName>
    <definedName name="ALDER_2" localSheetId="0">#REF!</definedName>
    <definedName name="ALDER_2">#REF!</definedName>
    <definedName name="AMbidrag" localSheetId="1">#REF!</definedName>
    <definedName name="AMbidrag" localSheetId="0">#REF!</definedName>
    <definedName name="AMbidrag">#REF!</definedName>
    <definedName name="AMbidrag2" localSheetId="1">#REF!</definedName>
    <definedName name="AMbidrag2" localSheetId="0">#REF!</definedName>
    <definedName name="AMbidrag2">#REF!</definedName>
    <definedName name="anlæg_nr" localSheetId="1">#REF!</definedName>
    <definedName name="anlæg_nr" localSheetId="0">#REF!</definedName>
    <definedName name="anlæg_nr">#REF!</definedName>
    <definedName name="Anlægskartotek">'[1]Anlægskartotek - spec.'!XFC1-'[1]Anlægskartotek - spec.'!XFD1</definedName>
    <definedName name="Askat" localSheetId="1">#REF!</definedName>
    <definedName name="Askat" localSheetId="0">#REF!</definedName>
    <definedName name="Askat">#REF!</definedName>
    <definedName name="Askat2" localSheetId="1">#REF!</definedName>
    <definedName name="Askat2" localSheetId="0">#REF!</definedName>
    <definedName name="Askat2">#REF!</definedName>
    <definedName name="ATP" localSheetId="1">#REF!</definedName>
    <definedName name="ATP" localSheetId="0">#REF!</definedName>
    <definedName name="ATP">#REF!</definedName>
    <definedName name="Bidragsgrundlag" localSheetId="1">#REF!</definedName>
    <definedName name="Bidragsgrundlag" localSheetId="0">#REF!</definedName>
    <definedName name="Bidragsgrundlag">#REF!</definedName>
    <definedName name="BRANCHE" localSheetId="1">#REF!</definedName>
    <definedName name="BRANCHE" localSheetId="0">#REF!</definedName>
    <definedName name="BRANCHE">#REF!</definedName>
    <definedName name="Bruttoløn" localSheetId="1">#REF!</definedName>
    <definedName name="Bruttoløn" localSheetId="0">#REF!</definedName>
    <definedName name="Bruttoløn">#REF!</definedName>
    <definedName name="Bruttoløn2" localSheetId="1">#REF!</definedName>
    <definedName name="Bruttoløn2" localSheetId="0">#REF!</definedName>
    <definedName name="Bruttoløn2">#REF!</definedName>
    <definedName name="Budget" localSheetId="1">#REF!</definedName>
    <definedName name="Budget" localSheetId="0">#REF!</definedName>
    <definedName name="Budget">#REF!</definedName>
    <definedName name="budget20172" localSheetId="0">#REF!</definedName>
    <definedName name="budget20172">#REF!</definedName>
    <definedName name="BY" localSheetId="1">#REF!</definedName>
    <definedName name="BY" localSheetId="0">#REF!</definedName>
    <definedName name="BY">#REF!</definedName>
    <definedName name="BY_1" localSheetId="1">#REF!</definedName>
    <definedName name="BY_1" localSheetId="0">#REF!</definedName>
    <definedName name="BY_1">#REF!</definedName>
    <definedName name="BY_2" localSheetId="1">#REF!</definedName>
    <definedName name="BY_2" localSheetId="0">#REF!</definedName>
    <definedName name="BY_2">#REF!</definedName>
    <definedName name="CPR_NR_1" localSheetId="1">#REF!</definedName>
    <definedName name="CPR_NR_1" localSheetId="0">#REF!</definedName>
    <definedName name="CPR_NR_1">#REF!</definedName>
    <definedName name="CPR_NR_2" localSheetId="1">#REF!</definedName>
    <definedName name="CPR_NR_2" localSheetId="0">#REF!</definedName>
    <definedName name="CPR_NR_2">#REF!</definedName>
    <definedName name="E_MAIL" localSheetId="1">#REF!</definedName>
    <definedName name="E_MAIL" localSheetId="0">#REF!</definedName>
    <definedName name="E_MAIL">#REF!</definedName>
    <definedName name="eeeeeeeeeeeeeeeeeeeeeeeeee" localSheetId="1">#REF!</definedName>
    <definedName name="eeeeeeeeeeeeeeeeeeeeeeeeee" localSheetId="0">#REF!</definedName>
    <definedName name="eeeeeeeeeeeeeeeeeeeeeeeeee">#REF!</definedName>
    <definedName name="ETABL_ÅR" localSheetId="1">#REF!</definedName>
    <definedName name="ETABL_ÅR" localSheetId="0">#REF!</definedName>
    <definedName name="ETABL_ÅR">#REF!</definedName>
    <definedName name="FAX" localSheetId="1">#REF!</definedName>
    <definedName name="FAX" localSheetId="0">#REF!</definedName>
    <definedName name="FAX">#REF!</definedName>
    <definedName name="gevinst___tab">'[2]Anlægskartotek - spec.'!XFC1-'[2]Anlægskartotek - spec.'!XFD1</definedName>
    <definedName name="INDEH_1" localSheetId="1">#REF!</definedName>
    <definedName name="INDEH_1" localSheetId="0">#REF!</definedName>
    <definedName name="INDEH_1">#REF!</definedName>
    <definedName name="INDEH_2" localSheetId="1">#REF!</definedName>
    <definedName name="INDEH_2" localSheetId="0">#REF!</definedName>
    <definedName name="INDEH_2">#REF!</definedName>
    <definedName name="KOMMUNE" localSheetId="1">#REF!</definedName>
    <definedName name="KOMMUNE" localSheetId="0">#REF!</definedName>
    <definedName name="KOMMUNE">#REF!</definedName>
    <definedName name="Kontodata" localSheetId="1">#REF!</definedName>
    <definedName name="Kontodata" localSheetId="0">#REF!</definedName>
    <definedName name="Kontodata">#REF!</definedName>
    <definedName name="KUNDE_NR" localSheetId="1">#REF!</definedName>
    <definedName name="KUNDE_NR" localSheetId="0">#REF!</definedName>
    <definedName name="KUNDE_NR">#REF!</definedName>
    <definedName name="lort" localSheetId="1">#REF!</definedName>
    <definedName name="lort" localSheetId="0">#REF!</definedName>
    <definedName name="lort">#REF!</definedName>
    <definedName name="Løbetid" localSheetId="1">#REF!</definedName>
    <definedName name="Løbetid" localSheetId="0">#REF!</definedName>
    <definedName name="Løbetid">#REF!</definedName>
    <definedName name="MOB_TEL" localSheetId="1">#REF!</definedName>
    <definedName name="MOB_TEL" localSheetId="0">#REF!</definedName>
    <definedName name="MOB_TEL">#REF!</definedName>
    <definedName name="MOB_TEL_1" localSheetId="1">#REF!</definedName>
    <definedName name="MOB_TEL_1" localSheetId="0">#REF!</definedName>
    <definedName name="MOB_TEL_1">#REF!</definedName>
    <definedName name="MOB_TEL_2" localSheetId="1">#REF!</definedName>
    <definedName name="MOB_TEL_2" localSheetId="0">#REF!</definedName>
    <definedName name="MOB_TEL_2">#REF!</definedName>
    <definedName name="NAVN" localSheetId="1">#REF!</definedName>
    <definedName name="NAVN" localSheetId="0">#REF!</definedName>
    <definedName name="NAVN">#REF!</definedName>
    <definedName name="Ny_restgæld" localSheetId="1">#REF!</definedName>
    <definedName name="Ny_restgæld" localSheetId="0">#REF!</definedName>
    <definedName name="Ny_restgæld">#REF!</definedName>
    <definedName name="opskrivning" localSheetId="1">#REF!</definedName>
    <definedName name="opskrivning" localSheetId="0">#REF!</definedName>
    <definedName name="opskrivning">#REF!</definedName>
    <definedName name="Pension" localSheetId="1">#REF!</definedName>
    <definedName name="Pension" localSheetId="0">#REF!</definedName>
    <definedName name="Pension">#REF!</definedName>
    <definedName name="Pension2" localSheetId="1">#REF!</definedName>
    <definedName name="Pension2" localSheetId="0">#REF!</definedName>
    <definedName name="Pension2">#REF!</definedName>
    <definedName name="POSR_NR_1" localSheetId="1">#REF!</definedName>
    <definedName name="POSR_NR_1" localSheetId="0">#REF!</definedName>
    <definedName name="POSR_NR_1">#REF!</definedName>
    <definedName name="post" localSheetId="1">#REF!</definedName>
    <definedName name="post" localSheetId="0">#REF!</definedName>
    <definedName name="post">#REF!</definedName>
    <definedName name="POST_NR" localSheetId="1">#REF!</definedName>
    <definedName name="POST_NR" localSheetId="0">#REF!</definedName>
    <definedName name="POST_NR">#REF!</definedName>
    <definedName name="POST_NR_2" localSheetId="1">#REF!</definedName>
    <definedName name="POST_NR_2" localSheetId="0">#REF!</definedName>
    <definedName name="POST_NR_2">#REF!</definedName>
    <definedName name="REGN_ÅR" localSheetId="1">#REF!</definedName>
    <definedName name="REGN_ÅR" localSheetId="0">#REF!</definedName>
    <definedName name="REGN_ÅR">#REF!</definedName>
    <definedName name="Rente" localSheetId="1">#REF!</definedName>
    <definedName name="Rente" localSheetId="0">#REF!</definedName>
    <definedName name="Rente">#REF!</definedName>
    <definedName name="Rentesats" localSheetId="1">#REF!</definedName>
    <definedName name="Rentesats" localSheetId="0">#REF!</definedName>
    <definedName name="Rentesats">#REF!</definedName>
    <definedName name="saldo_primo" localSheetId="1">#REF!</definedName>
    <definedName name="saldo_primo" localSheetId="0">#REF!</definedName>
    <definedName name="saldo_primo">#REF!</definedName>
    <definedName name="saldo_ultimo" localSheetId="1">#REF!</definedName>
    <definedName name="saldo_ultimo" localSheetId="0">#REF!</definedName>
    <definedName name="saldo_ultimo">#REF!</definedName>
    <definedName name="salgspris" localSheetId="1">#REF!</definedName>
    <definedName name="salgspris" localSheetId="0">#REF!</definedName>
    <definedName name="salgspris">#REF!</definedName>
    <definedName name="SE_NR" localSheetId="1">#REF!</definedName>
    <definedName name="SE_NR" localSheetId="0">#REF!</definedName>
    <definedName name="SE_NR">#REF!</definedName>
    <definedName name="STAMDATA">'[3]STAMDATA '!$A$1:$F$30</definedName>
    <definedName name="TEL" localSheetId="1">#REF!</definedName>
    <definedName name="TEL" localSheetId="0">#REF!</definedName>
    <definedName name="TEL">#REF!</definedName>
    <definedName name="TEL_1" localSheetId="1">#REF!</definedName>
    <definedName name="TEL_1" localSheetId="0">#REF!</definedName>
    <definedName name="TEL_1">#REF!</definedName>
    <definedName name="TEL_2" localSheetId="1">#REF!</definedName>
    <definedName name="TEL_2" localSheetId="0">#REF!</definedName>
    <definedName name="TEL_2">#REF!</definedName>
    <definedName name="test" localSheetId="1">#REF!</definedName>
    <definedName name="test" localSheetId="0">#REF!</definedName>
    <definedName name="test">#REF!</definedName>
    <definedName name="TS_REGION" localSheetId="1">#REF!</definedName>
    <definedName name="TS_REGION" localSheetId="0">#REF!</definedName>
    <definedName name="TS_REGION">#REF!</definedName>
    <definedName name="_xlnm.Print_Area" localSheetId="1">'Budget 2018'!$A$1:$I$63</definedName>
    <definedName name="_xlnm.Print_Area" localSheetId="0">'Budget 2018 (2)'!$A$1:$I$63</definedName>
    <definedName name="vv">#REF!</definedName>
    <definedName name="WWW" localSheetId="1">#REF!</definedName>
    <definedName name="WWW" localSheetId="0">#REF!</definedName>
    <definedName name="WWW">#REF!</definedName>
    <definedName name="xxxx" localSheetId="1">#REF!</definedName>
    <definedName name="xxxx" localSheetId="0">#REF!</definedName>
    <definedName name="xxxx">#REF!</definedName>
    <definedName name="Ydelsen" localSheetId="1">#REF!</definedName>
    <definedName name="Ydelsen" localSheetId="0">#REF!</definedName>
    <definedName name="Ydelsen">#REF!</definedName>
    <definedName name="år" localSheetId="1">#REF!</definedName>
    <definedName name="år" localSheetId="0">#REF!</definedName>
    <definedName name="år">#REF!</definedName>
  </definedNames>
  <calcPr calcId="125725"/>
</workbook>
</file>

<file path=xl/calcChain.xml><?xml version="1.0" encoding="utf-8"?>
<calcChain xmlns="http://schemas.openxmlformats.org/spreadsheetml/2006/main">
  <c r="I56" i="2"/>
  <c r="H56"/>
  <c r="G56"/>
  <c r="F56"/>
  <c r="I55"/>
  <c r="I54" s="1"/>
  <c r="I61" s="1"/>
  <c r="H55"/>
  <c r="G55"/>
  <c r="G54" s="1"/>
  <c r="G61" s="1"/>
  <c r="F55"/>
  <c r="L54"/>
  <c r="H54"/>
  <c r="H61" s="1"/>
  <c r="F54"/>
  <c r="F61" s="1"/>
  <c r="D54"/>
  <c r="C54"/>
  <c r="I51"/>
  <c r="H51"/>
  <c r="H50" s="1"/>
  <c r="G51"/>
  <c r="G50" s="1"/>
  <c r="F51"/>
  <c r="F50" s="1"/>
  <c r="I50"/>
  <c r="D50"/>
  <c r="L50" s="1"/>
  <c r="C50"/>
  <c r="G48"/>
  <c r="H48" s="1"/>
  <c r="I48" s="1"/>
  <c r="F48"/>
  <c r="G47"/>
  <c r="H47" s="1"/>
  <c r="I47" s="1"/>
  <c r="F47"/>
  <c r="G46"/>
  <c r="H46" s="1"/>
  <c r="I46" s="1"/>
  <c r="F46"/>
  <c r="G45"/>
  <c r="H45" s="1"/>
  <c r="I45" s="1"/>
  <c r="F45"/>
  <c r="G44"/>
  <c r="H44" s="1"/>
  <c r="I44" s="1"/>
  <c r="F44"/>
  <c r="G43"/>
  <c r="H43" s="1"/>
  <c r="I43" s="1"/>
  <c r="F43"/>
  <c r="G42"/>
  <c r="H42" s="1"/>
  <c r="I42" s="1"/>
  <c r="F42"/>
  <c r="F41"/>
  <c r="G41" s="1"/>
  <c r="H41" s="1"/>
  <c r="I41" s="1"/>
  <c r="G40"/>
  <c r="F40"/>
  <c r="D39"/>
  <c r="L39" s="1"/>
  <c r="C39"/>
  <c r="F37"/>
  <c r="G37" s="1"/>
  <c r="H37" s="1"/>
  <c r="I37" s="1"/>
  <c r="F36"/>
  <c r="G36" s="1"/>
  <c r="H36" s="1"/>
  <c r="I36" s="1"/>
  <c r="F35"/>
  <c r="G35" s="1"/>
  <c r="F34"/>
  <c r="G34" s="1"/>
  <c r="H34" s="1"/>
  <c r="I34" s="1"/>
  <c r="F33"/>
  <c r="G33" s="1"/>
  <c r="H33" s="1"/>
  <c r="I33" s="1"/>
  <c r="I32"/>
  <c r="H32"/>
  <c r="G32"/>
  <c r="F32"/>
  <c r="F31"/>
  <c r="G31" s="1"/>
  <c r="H31" s="1"/>
  <c r="I31" s="1"/>
  <c r="I30"/>
  <c r="H30"/>
  <c r="G30"/>
  <c r="F30"/>
  <c r="D30" s="1"/>
  <c r="D26" s="1"/>
  <c r="L26" s="1"/>
  <c r="O29"/>
  <c r="I29"/>
  <c r="H29"/>
  <c r="G29"/>
  <c r="F29"/>
  <c r="F28"/>
  <c r="G28" s="1"/>
  <c r="I27"/>
  <c r="H27"/>
  <c r="G27"/>
  <c r="F27"/>
  <c r="C26"/>
  <c r="G24"/>
  <c r="H24" s="1"/>
  <c r="I24" s="1"/>
  <c r="F24"/>
  <c r="G23"/>
  <c r="H23" s="1"/>
  <c r="I23" s="1"/>
  <c r="F23"/>
  <c r="I22"/>
  <c r="H22"/>
  <c r="G22"/>
  <c r="F22"/>
  <c r="I21"/>
  <c r="H21"/>
  <c r="G21"/>
  <c r="F21"/>
  <c r="F17" s="1"/>
  <c r="G20"/>
  <c r="H20" s="1"/>
  <c r="I20" s="1"/>
  <c r="F20"/>
  <c r="G19"/>
  <c r="H19" s="1"/>
  <c r="F19"/>
  <c r="I18"/>
  <c r="H18"/>
  <c r="G18"/>
  <c r="G17" s="1"/>
  <c r="F18"/>
  <c r="D17"/>
  <c r="L17" s="1"/>
  <c r="C17"/>
  <c r="R16"/>
  <c r="Q16"/>
  <c r="P16"/>
  <c r="O16"/>
  <c r="L13"/>
  <c r="D12"/>
  <c r="L11" s="1"/>
  <c r="D11"/>
  <c r="C9"/>
  <c r="I61" i="1"/>
  <c r="H61"/>
  <c r="G61"/>
  <c r="F61"/>
  <c r="L13"/>
  <c r="F26" i="2" l="1"/>
  <c r="F13"/>
  <c r="C53"/>
  <c r="G39"/>
  <c r="F39"/>
  <c r="C57"/>
  <c r="L16"/>
  <c r="H35"/>
  <c r="G13"/>
  <c r="D53"/>
  <c r="D57" s="1"/>
  <c r="H17"/>
  <c r="I19"/>
  <c r="I17" s="1"/>
  <c r="H28"/>
  <c r="I28" s="1"/>
  <c r="G26"/>
  <c r="G53" s="1"/>
  <c r="C58"/>
  <c r="H40"/>
  <c r="I56" i="1"/>
  <c r="I54" s="1"/>
  <c r="H56"/>
  <c r="G56"/>
  <c r="F56"/>
  <c r="I55"/>
  <c r="H55"/>
  <c r="G55"/>
  <c r="F55"/>
  <c r="F54" s="1"/>
  <c r="H54"/>
  <c r="G54"/>
  <c r="D54"/>
  <c r="I51"/>
  <c r="H51"/>
  <c r="H50" s="1"/>
  <c r="G51"/>
  <c r="G50" s="1"/>
  <c r="F51"/>
  <c r="C50"/>
  <c r="I50"/>
  <c r="F50"/>
  <c r="D50"/>
  <c r="G48"/>
  <c r="H48" s="1"/>
  <c r="I48" s="1"/>
  <c r="F48"/>
  <c r="F47"/>
  <c r="G47" s="1"/>
  <c r="H47" s="1"/>
  <c r="I47" s="1"/>
  <c r="F46"/>
  <c r="G46" s="1"/>
  <c r="H46" s="1"/>
  <c r="I46" s="1"/>
  <c r="F45"/>
  <c r="G45" s="1"/>
  <c r="H45" s="1"/>
  <c r="I45" s="1"/>
  <c r="G44"/>
  <c r="H44" s="1"/>
  <c r="I44" s="1"/>
  <c r="F44"/>
  <c r="F43"/>
  <c r="G43" s="1"/>
  <c r="H43" s="1"/>
  <c r="I43" s="1"/>
  <c r="F42"/>
  <c r="G42" s="1"/>
  <c r="H42" s="1"/>
  <c r="I42" s="1"/>
  <c r="F41"/>
  <c r="G41" s="1"/>
  <c r="H41" s="1"/>
  <c r="I41" s="1"/>
  <c r="G40"/>
  <c r="F40"/>
  <c r="D39"/>
  <c r="F37"/>
  <c r="G37" s="1"/>
  <c r="H37" s="1"/>
  <c r="I37" s="1"/>
  <c r="F36"/>
  <c r="G36" s="1"/>
  <c r="F35"/>
  <c r="G35" s="1"/>
  <c r="H35" s="1"/>
  <c r="F34"/>
  <c r="G34" s="1"/>
  <c r="H34" s="1"/>
  <c r="I34" s="1"/>
  <c r="F33"/>
  <c r="G33" s="1"/>
  <c r="H33" s="1"/>
  <c r="I33" s="1"/>
  <c r="I32"/>
  <c r="H32"/>
  <c r="G32"/>
  <c r="F32"/>
  <c r="F31"/>
  <c r="G31" s="1"/>
  <c r="H31" s="1"/>
  <c r="I31" s="1"/>
  <c r="I30"/>
  <c r="H30"/>
  <c r="G30"/>
  <c r="F30"/>
  <c r="D30"/>
  <c r="D26" s="1"/>
  <c r="O29"/>
  <c r="I29"/>
  <c r="H29"/>
  <c r="G29"/>
  <c r="F29"/>
  <c r="F28"/>
  <c r="G28" s="1"/>
  <c r="I27"/>
  <c r="H27"/>
  <c r="G27"/>
  <c r="F27"/>
  <c r="F24"/>
  <c r="G24" s="1"/>
  <c r="H24" s="1"/>
  <c r="I24" s="1"/>
  <c r="G23"/>
  <c r="H23" s="1"/>
  <c r="I23" s="1"/>
  <c r="F23"/>
  <c r="I22"/>
  <c r="H22"/>
  <c r="G22"/>
  <c r="F22"/>
  <c r="I21"/>
  <c r="H21"/>
  <c r="G21"/>
  <c r="F21"/>
  <c r="F20"/>
  <c r="G20" s="1"/>
  <c r="H20" s="1"/>
  <c r="I20" s="1"/>
  <c r="F19"/>
  <c r="G19" s="1"/>
  <c r="I18"/>
  <c r="H18"/>
  <c r="G18"/>
  <c r="F18"/>
  <c r="F17" s="1"/>
  <c r="D17"/>
  <c r="R16"/>
  <c r="Q16"/>
  <c r="P16"/>
  <c r="O16"/>
  <c r="F13"/>
  <c r="D12"/>
  <c r="L11" s="1"/>
  <c r="D11"/>
  <c r="F53" i="2" l="1"/>
  <c r="H26"/>
  <c r="G62"/>
  <c r="G63" s="1"/>
  <c r="G57"/>
  <c r="G10" s="1"/>
  <c r="G9" s="1"/>
  <c r="U9" s="1"/>
  <c r="L12"/>
  <c r="I35"/>
  <c r="I13" s="1"/>
  <c r="H13"/>
  <c r="D13" s="1"/>
  <c r="H39"/>
  <c r="I40"/>
  <c r="I39" s="1"/>
  <c r="I53" s="1"/>
  <c r="I26"/>
  <c r="G13" i="1"/>
  <c r="F26"/>
  <c r="C54"/>
  <c r="L54" s="1"/>
  <c r="C39"/>
  <c r="C26"/>
  <c r="L26" s="1"/>
  <c r="C17"/>
  <c r="L17" s="1"/>
  <c r="L50"/>
  <c r="C9"/>
  <c r="H19"/>
  <c r="G17"/>
  <c r="H28"/>
  <c r="G26"/>
  <c r="G39"/>
  <c r="D53"/>
  <c r="D57" s="1"/>
  <c r="I35"/>
  <c r="H36"/>
  <c r="I36" s="1"/>
  <c r="F39"/>
  <c r="F53" s="1"/>
  <c r="H40"/>
  <c r="F57" i="2" l="1"/>
  <c r="F10" s="1"/>
  <c r="F9" s="1"/>
  <c r="T9" s="1"/>
  <c r="F62"/>
  <c r="F63" s="1"/>
  <c r="H53"/>
  <c r="H57" s="1"/>
  <c r="H10" s="1"/>
  <c r="H9" s="1"/>
  <c r="V9" s="1"/>
  <c r="I62"/>
  <c r="I63" s="1"/>
  <c r="I57"/>
  <c r="I10" s="1"/>
  <c r="I9" s="1"/>
  <c r="W9" s="1"/>
  <c r="C53" i="1"/>
  <c r="C57" s="1"/>
  <c r="C58" s="1"/>
  <c r="L39"/>
  <c r="L16" s="1"/>
  <c r="H13"/>
  <c r="F62"/>
  <c r="F63" s="1"/>
  <c r="F57"/>
  <c r="F10" s="1"/>
  <c r="I28"/>
  <c r="I26" s="1"/>
  <c r="H26"/>
  <c r="G53"/>
  <c r="I40"/>
  <c r="I39" s="1"/>
  <c r="H39"/>
  <c r="I19"/>
  <c r="I17" s="1"/>
  <c r="H17"/>
  <c r="I13"/>
  <c r="H62" i="2" l="1"/>
  <c r="H63" s="1"/>
  <c r="D10"/>
  <c r="D13" i="1"/>
  <c r="L12" s="1"/>
  <c r="G62"/>
  <c r="G63" s="1"/>
  <c r="G57"/>
  <c r="G10" s="1"/>
  <c r="G9" s="1"/>
  <c r="U9" s="1"/>
  <c r="F9"/>
  <c r="T9" s="1"/>
  <c r="I53"/>
  <c r="H53"/>
  <c r="L10" i="2" l="1"/>
  <c r="L14" s="1"/>
  <c r="D9"/>
  <c r="D58" s="1"/>
  <c r="I57" i="1"/>
  <c r="I10" s="1"/>
  <c r="I9" s="1"/>
  <c r="W9" s="1"/>
  <c r="I62"/>
  <c r="I63" s="1"/>
  <c r="H57"/>
  <c r="H10" s="1"/>
  <c r="H62"/>
  <c r="H63" s="1"/>
  <c r="H9" l="1"/>
  <c r="V9" s="1"/>
  <c r="D10"/>
  <c r="D9" l="1"/>
  <c r="D58" s="1"/>
  <c r="L10"/>
  <c r="L14" s="1"/>
</calcChain>
</file>

<file path=xl/comments1.xml><?xml version="1.0" encoding="utf-8"?>
<comments xmlns="http://schemas.openxmlformats.org/spreadsheetml/2006/main">
  <authors>
    <author>Erik Friis Nielsen</author>
  </authors>
  <commentList>
    <comment ref="B27" authorId="0">
      <text>
        <r>
          <rPr>
            <b/>
            <sz val="20"/>
            <color indexed="81"/>
            <rFont val="Tahoma"/>
            <family val="2"/>
          </rPr>
          <t>Erik Friis Nielsen:</t>
        </r>
        <r>
          <rPr>
            <sz val="20"/>
            <color indexed="81"/>
            <rFont val="Tahoma"/>
            <family val="2"/>
          </rPr>
          <t xml:space="preserve">
GRUNDVÆRDIEN
2006 vurderet til 2.758.800
2007 vurderet til 2.894.000
2008 vurderet til 3.580.500
2009 vurderet til 4.092.000
2010 vurderet til 4.092.000
2012 vurderet til 3.565.000
2013 vurderet til 3.565.000
2014 vurderet til 3.720.000
2014 revurderet til 3.720.000 - forbedringer i alt 3.537.100
2014 Rafn &amp; Søn sag med tilbagebetaling 50. tkr. 
Grundskyld:  2.30 % af grundværdien
</t>
        </r>
      </text>
    </comment>
  </commentList>
</comments>
</file>

<file path=xl/comments2.xml><?xml version="1.0" encoding="utf-8"?>
<comments xmlns="http://schemas.openxmlformats.org/spreadsheetml/2006/main">
  <authors>
    <author>Erik Friis Nielsen</author>
  </authors>
  <commentList>
    <comment ref="B27" authorId="0">
      <text>
        <r>
          <rPr>
            <b/>
            <sz val="20"/>
            <color indexed="81"/>
            <rFont val="Tahoma"/>
            <family val="2"/>
          </rPr>
          <t>Erik Friis Nielsen:</t>
        </r>
        <r>
          <rPr>
            <sz val="20"/>
            <color indexed="81"/>
            <rFont val="Tahoma"/>
            <family val="2"/>
          </rPr>
          <t xml:space="preserve">
GRUNDVÆRDIEN
2006 vurderet til 2.758.800
2007 vurderet til 2.894.000
2008 vurderet til 3.580.500
2009 vurderet til 4.092.000
2010 vurderet til 4.092.000
2012 vurderet til 3.565.000
2013 vurderet til 3.565.000
2014 vurderet til 3.720.000
2014 revurderet til 3.720.000 - forbedringer i alt 3.537.100
2014 Rafn &amp; Søn sag med tilbagebetaling 50. tkr. 
Grundskyld:  2.30 % af grundværdien
</t>
        </r>
      </text>
    </comment>
  </commentList>
</comments>
</file>

<file path=xl/sharedStrings.xml><?xml version="1.0" encoding="utf-8"?>
<sst xmlns="http://schemas.openxmlformats.org/spreadsheetml/2006/main" count="214" uniqueCount="69">
  <si>
    <t>Fordeling</t>
  </si>
  <si>
    <t>Bolig A</t>
  </si>
  <si>
    <t xml:space="preserve">Bolig B </t>
  </si>
  <si>
    <t xml:space="preserve">Bolig C </t>
  </si>
  <si>
    <t xml:space="preserve">Bolig D </t>
  </si>
  <si>
    <t>Antal boliger</t>
  </si>
  <si>
    <t xml:space="preserve"> </t>
  </si>
  <si>
    <t>Bolig str.:</t>
  </si>
  <si>
    <t>Bolig antal:</t>
  </si>
  <si>
    <t>Fordeles ligeligt mellem alle boliger (18 stk.)</t>
  </si>
  <si>
    <t>Individuelt:</t>
  </si>
  <si>
    <t>Fordeles individuelt efter eget forbrug</t>
  </si>
  <si>
    <t>stigning pr bolig</t>
  </si>
  <si>
    <t>Regnskab 2017</t>
  </si>
  <si>
    <t>Budget 2018</t>
  </si>
  <si>
    <t>gl. boligafgift 2017</t>
  </si>
  <si>
    <t>2017-2018</t>
  </si>
  <si>
    <t>INDTÆGTER:</t>
  </si>
  <si>
    <t>boligafgift</t>
  </si>
  <si>
    <t xml:space="preserve"> boligafgift </t>
  </si>
  <si>
    <t>Samlede indtægter</t>
  </si>
  <si>
    <t>&lt;&gt; 2017-2018</t>
  </si>
  <si>
    <t xml:space="preserve">Boligafgift </t>
  </si>
  <si>
    <t>Boligafgift  under-/overskud drift</t>
  </si>
  <si>
    <t>Vandafgift</t>
  </si>
  <si>
    <t>Hybrid</t>
  </si>
  <si>
    <t>Andet</t>
  </si>
  <si>
    <t>Fælleslokale</t>
  </si>
  <si>
    <t>DRIFTSUDGIFTER:</t>
  </si>
  <si>
    <t>Vedligeholdelsesomkostninger</t>
  </si>
  <si>
    <t>Fællesareal, P-plads m.m.</t>
  </si>
  <si>
    <t>Ombygning antenneanlæg</t>
  </si>
  <si>
    <t>Hensættelse antenneombygning</t>
  </si>
  <si>
    <t>Diverse småreparationer</t>
  </si>
  <si>
    <t>Malervarer</t>
  </si>
  <si>
    <t>Gasfyr vedligeholdelse</t>
  </si>
  <si>
    <t>Hensættelse til deltagelse i fællesarbejde</t>
  </si>
  <si>
    <t>Ejendomsomkostninger</t>
  </si>
  <si>
    <t>Ejendomsskatter-grundskyld til kommune</t>
  </si>
  <si>
    <t>Renovation</t>
  </si>
  <si>
    <t>Rottebekæmpelse</t>
  </si>
  <si>
    <t>GLX ejendomsskat samt renovation og rottebekæmpelse samlet</t>
  </si>
  <si>
    <t>El-forbrug (fælles)</t>
  </si>
  <si>
    <t>Ejendomsforsikring</t>
  </si>
  <si>
    <t>Rengøring fælleshus</t>
  </si>
  <si>
    <t>Småanskaffelser</t>
  </si>
  <si>
    <t>Hybridnet</t>
  </si>
  <si>
    <t>CopyDan</t>
  </si>
  <si>
    <t>Energimærkning</t>
  </si>
  <si>
    <t>Administrationsomkostninger</t>
  </si>
  <si>
    <t>Forsikringer og kontingent ABF</t>
  </si>
  <si>
    <t>Kontingent ABF</t>
  </si>
  <si>
    <t>Kontorartikler</t>
  </si>
  <si>
    <t>Gebyrer</t>
  </si>
  <si>
    <t>Revisionshonorar</t>
  </si>
  <si>
    <t>Telefon, bestyrelse</t>
  </si>
  <si>
    <t>Møder, generalforsamlinger</t>
  </si>
  <si>
    <t>Foreningsudgifter</t>
  </si>
  <si>
    <t>Vurdering ejendom + andele</t>
  </si>
  <si>
    <t>Afskrivninger</t>
  </si>
  <si>
    <t>Udgifter i alt uden prioritetsydelser og renter</t>
  </si>
  <si>
    <r>
      <rPr>
        <b/>
        <sz val="7"/>
        <rFont val="Times New Roman"/>
        <family val="1"/>
      </rPr>
      <t xml:space="preserve"> </t>
    </r>
    <r>
      <rPr>
        <b/>
        <sz val="11"/>
        <rFont val="Times New Roman"/>
        <family val="1"/>
      </rPr>
      <t>Prioritetsydelser og renter</t>
    </r>
  </si>
  <si>
    <t>Renter indtægter - bank</t>
  </si>
  <si>
    <t>Ydelse Nykredit  og renteudg. Bank</t>
  </si>
  <si>
    <t>UDGIFTER I ALT DKK</t>
  </si>
  <si>
    <t>SUM</t>
  </si>
  <si>
    <t>Resultat</t>
  </si>
  <si>
    <t>Boligafgift/mdr.</t>
  </si>
  <si>
    <t>Anvendelsesudgifter/mdr.</t>
  </si>
</sst>
</file>

<file path=xl/styles.xml><?xml version="1.0" encoding="utf-8"?>
<styleSheet xmlns="http://schemas.openxmlformats.org/spreadsheetml/2006/main">
  <numFmts count="4">
    <numFmt numFmtId="164" formatCode="_(* #,##0.00_);_(* \(#,##0.00\);_(* &quot;-&quot;??_);_(@_)"/>
    <numFmt numFmtId="165" formatCode="_(* #,##0_);_(* \(#,##0\);_(* &quot;-&quot;??_);_(@_)"/>
    <numFmt numFmtId="166" formatCode="#,##0_ ;[Red]\-#,##0\ "/>
    <numFmt numFmtId="167" formatCode="_(* #,##0.0_);_(* \(#,##0.0\);_(* &quot;-&quot;??_);_(@_)"/>
  </numFmts>
  <fonts count="33">
    <font>
      <sz val="12"/>
      <name val="Times New Roman"/>
    </font>
    <font>
      <sz val="10"/>
      <name val="Arial"/>
      <family val="2"/>
    </font>
    <font>
      <sz val="11"/>
      <name val="Times New Roman"/>
      <family val="1"/>
    </font>
    <font>
      <b/>
      <sz val="11"/>
      <name val="Times New Roman"/>
      <family val="1"/>
    </font>
    <font>
      <sz val="16"/>
      <name val="Times New Roman"/>
      <family val="1"/>
    </font>
    <font>
      <b/>
      <sz val="11"/>
      <color indexed="9"/>
      <name val="Times New Roman"/>
      <family val="1"/>
    </font>
    <font>
      <sz val="10"/>
      <name val="Times New Roman"/>
      <family val="1"/>
    </font>
    <font>
      <sz val="12"/>
      <name val="Times New Roman"/>
      <family val="1"/>
    </font>
    <font>
      <b/>
      <u/>
      <sz val="12"/>
      <name val="Times New Roman"/>
      <family val="1"/>
    </font>
    <font>
      <b/>
      <sz val="12"/>
      <name val="Times New Roman"/>
      <family val="1"/>
    </font>
    <font>
      <b/>
      <sz val="14"/>
      <name val="Times New Roman"/>
      <family val="1"/>
    </font>
    <font>
      <b/>
      <sz val="16"/>
      <name val="Times New Roman"/>
      <family val="1"/>
    </font>
    <font>
      <b/>
      <sz val="16"/>
      <color rgb="FFFF0000"/>
      <name val="Times New Roman"/>
      <family val="1"/>
    </font>
    <font>
      <b/>
      <u val="singleAccounting"/>
      <sz val="11"/>
      <name val="Times New Roman"/>
      <family val="1"/>
    </font>
    <font>
      <b/>
      <u val="singleAccounting"/>
      <sz val="12"/>
      <name val="Times New Roman"/>
      <family val="1"/>
    </font>
    <font>
      <sz val="11"/>
      <color rgb="FFFF0000"/>
      <name val="Times New Roman"/>
      <family val="1"/>
    </font>
    <font>
      <b/>
      <i/>
      <sz val="16"/>
      <color rgb="FFFF0000"/>
      <name val="Times New Roman"/>
      <family val="1"/>
    </font>
    <font>
      <sz val="12"/>
      <color rgb="FFFF0000"/>
      <name val="Times New Roman"/>
      <family val="1"/>
    </font>
    <font>
      <b/>
      <sz val="12"/>
      <color rgb="FFFF0000"/>
      <name val="Times New Roman"/>
      <family val="1"/>
    </font>
    <font>
      <sz val="12"/>
      <color indexed="18"/>
      <name val="Times New Roman"/>
      <family val="1"/>
    </font>
    <font>
      <b/>
      <sz val="7"/>
      <name val="Times New Roman"/>
      <family val="1"/>
    </font>
    <font>
      <u val="singleAccounting"/>
      <sz val="12"/>
      <name val="Times New Roman"/>
      <family val="1"/>
    </font>
    <font>
      <sz val="20"/>
      <color rgb="FF000000"/>
      <name val="Times New Roman"/>
      <family val="1"/>
    </font>
    <font>
      <b/>
      <u/>
      <sz val="20"/>
      <color rgb="FFFF0000"/>
      <name val="Times New Roman"/>
      <family val="1"/>
    </font>
    <font>
      <b/>
      <i/>
      <u/>
      <sz val="16"/>
      <color rgb="FF000000"/>
      <name val="Times New Roman"/>
      <family val="1"/>
    </font>
    <font>
      <sz val="20"/>
      <color rgb="FFFF0000"/>
      <name val="Times New Roman"/>
      <family val="1"/>
    </font>
    <font>
      <i/>
      <sz val="16"/>
      <color rgb="FF000000"/>
      <name val="Times New Roman"/>
      <family val="1"/>
    </font>
    <font>
      <i/>
      <sz val="16"/>
      <color rgb="FFFF0000"/>
      <name val="Times New Roman"/>
      <family val="1"/>
    </font>
    <font>
      <i/>
      <sz val="16"/>
      <name val="Times New Roman"/>
      <family val="1"/>
    </font>
    <font>
      <b/>
      <sz val="20"/>
      <color indexed="81"/>
      <name val="Tahoma"/>
      <family val="2"/>
    </font>
    <font>
      <sz val="20"/>
      <color indexed="81"/>
      <name val="Tahoma"/>
      <family val="2"/>
    </font>
    <font>
      <sz val="11"/>
      <name val="Courier New"/>
      <family val="3"/>
    </font>
    <font>
      <sz val="10"/>
      <name val="Courier"/>
      <family val="3"/>
    </font>
  </fonts>
  <fills count="5">
    <fill>
      <patternFill patternType="none"/>
    </fill>
    <fill>
      <patternFill patternType="gray125"/>
    </fill>
    <fill>
      <patternFill patternType="solid">
        <fgColor rgb="FFCCFF99"/>
        <bgColor indexed="64"/>
      </patternFill>
    </fill>
    <fill>
      <patternFill patternType="solid">
        <fgColor indexed="22"/>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37" fontId="31" fillId="0" borderId="0">
      <alignment horizontal="left" vertical="center" wrapText="1" indent="1"/>
    </xf>
    <xf numFmtId="0" fontId="7" fillId="0" borderId="0"/>
    <xf numFmtId="0" fontId="1" fillId="0" borderId="0"/>
    <xf numFmtId="0" fontId="32" fillId="0" borderId="0"/>
  </cellStyleXfs>
  <cellXfs count="191">
    <xf numFmtId="0" fontId="0" fillId="0" borderId="0" xfId="0"/>
    <xf numFmtId="0" fontId="2" fillId="0" borderId="1" xfId="3" applyFont="1" applyFill="1" applyBorder="1" applyAlignment="1">
      <alignment vertical="center"/>
    </xf>
    <xf numFmtId="0" fontId="2" fillId="0" borderId="2" xfId="3" applyFont="1" applyFill="1" applyBorder="1" applyAlignment="1">
      <alignment vertical="center"/>
    </xf>
    <xf numFmtId="0" fontId="2" fillId="0" borderId="3" xfId="3" applyFont="1" applyFill="1" applyBorder="1" applyAlignment="1">
      <alignment vertical="center"/>
    </xf>
    <xf numFmtId="0" fontId="3" fillId="0" borderId="3" xfId="3" applyFont="1" applyFill="1" applyBorder="1" applyAlignment="1">
      <alignment horizontal="right" vertical="center"/>
    </xf>
    <xf numFmtId="0" fontId="3" fillId="0" borderId="3" xfId="3" applyFont="1" applyFill="1" applyBorder="1" applyAlignment="1">
      <alignment horizontal="center" vertical="center"/>
    </xf>
    <xf numFmtId="0" fontId="3" fillId="0" borderId="0" xfId="3" applyFont="1" applyFill="1" applyBorder="1" applyAlignment="1">
      <alignment horizontal="right" vertical="center"/>
    </xf>
    <xf numFmtId="0" fontId="4" fillId="0" borderId="0" xfId="3" applyFont="1" applyFill="1" applyAlignment="1">
      <alignment vertical="center"/>
    </xf>
    <xf numFmtId="0" fontId="2" fillId="0" borderId="4" xfId="3" applyFont="1" applyFill="1" applyBorder="1" applyAlignment="1">
      <alignment vertical="center"/>
    </xf>
    <xf numFmtId="0" fontId="2" fillId="0" borderId="5" xfId="3" applyFont="1" applyFill="1" applyBorder="1" applyAlignment="1">
      <alignment vertical="center"/>
    </xf>
    <xf numFmtId="0" fontId="2" fillId="0" borderId="6" xfId="3" applyFont="1" applyFill="1" applyBorder="1" applyAlignment="1">
      <alignment vertical="center"/>
    </xf>
    <xf numFmtId="0" fontId="3" fillId="0" borderId="3" xfId="3" applyFont="1" applyFill="1" applyBorder="1" applyAlignment="1">
      <alignment horizontal="left" vertical="center"/>
    </xf>
    <xf numFmtId="0" fontId="5" fillId="0" borderId="3" xfId="3" applyFont="1" applyFill="1" applyBorder="1" applyAlignment="1">
      <alignment horizontal="right" vertical="center"/>
    </xf>
    <xf numFmtId="1" fontId="3" fillId="0" borderId="3" xfId="1" applyNumberFormat="1" applyFont="1" applyFill="1" applyBorder="1" applyAlignment="1">
      <alignment horizontal="center" vertical="center"/>
    </xf>
    <xf numFmtId="1" fontId="3" fillId="0" borderId="0" xfId="1" applyNumberFormat="1" applyFont="1" applyFill="1" applyBorder="1" applyAlignment="1">
      <alignment horizontal="center" vertical="center"/>
    </xf>
    <xf numFmtId="0" fontId="6" fillId="0" borderId="0" xfId="3" applyFont="1" applyFill="1" applyAlignment="1">
      <alignment vertical="center"/>
    </xf>
    <xf numFmtId="0" fontId="2" fillId="0" borderId="5" xfId="3" applyFont="1" applyFill="1" applyBorder="1" applyAlignment="1">
      <alignment horizontal="left" vertical="center"/>
    </xf>
    <xf numFmtId="0" fontId="2" fillId="0" borderId="6" xfId="3" applyFont="1" applyFill="1" applyBorder="1" applyAlignment="1">
      <alignment horizontal="left" vertical="center"/>
    </xf>
    <xf numFmtId="0" fontId="3" fillId="0" borderId="6" xfId="3" applyFont="1" applyFill="1" applyBorder="1" applyAlignment="1">
      <alignment horizontal="left" vertical="center"/>
    </xf>
    <xf numFmtId="0" fontId="3" fillId="0" borderId="6" xfId="3" applyFont="1" applyFill="1" applyBorder="1" applyAlignment="1">
      <alignment horizontal="center" vertical="center"/>
    </xf>
    <xf numFmtId="10" fontId="3" fillId="0" borderId="6" xfId="3" applyNumberFormat="1" applyFont="1" applyFill="1" applyBorder="1" applyAlignment="1">
      <alignment horizontal="center" vertical="center"/>
    </xf>
    <xf numFmtId="10" fontId="3" fillId="0" borderId="0" xfId="3" applyNumberFormat="1" applyFont="1" applyFill="1" applyBorder="1" applyAlignment="1">
      <alignment horizontal="center" vertical="center"/>
    </xf>
    <xf numFmtId="0" fontId="7" fillId="0" borderId="0" xfId="3" applyFont="1" applyFill="1" applyAlignment="1">
      <alignment vertical="center"/>
    </xf>
    <xf numFmtId="165" fontId="2" fillId="0" borderId="6" xfId="1" applyNumberFormat="1" applyFont="1" applyFill="1" applyBorder="1" applyAlignment="1">
      <alignment vertical="center"/>
    </xf>
    <xf numFmtId="0" fontId="7" fillId="0" borderId="0" xfId="3" applyFont="1" applyAlignment="1">
      <alignment vertical="center"/>
    </xf>
    <xf numFmtId="0" fontId="2" fillId="0" borderId="5" xfId="3" applyFont="1" applyFill="1" applyBorder="1" applyAlignment="1">
      <alignment horizontal="right" vertical="center"/>
    </xf>
    <xf numFmtId="0" fontId="2" fillId="0" borderId="6" xfId="3" applyFont="1" applyFill="1" applyBorder="1" applyAlignment="1">
      <alignment horizontal="right" vertical="center"/>
    </xf>
    <xf numFmtId="0" fontId="3" fillId="0" borderId="0" xfId="3" applyFont="1" applyFill="1" applyBorder="1" applyAlignment="1">
      <alignment horizontal="left" vertical="center" indent="1"/>
    </xf>
    <xf numFmtId="3" fontId="8" fillId="0" borderId="0" xfId="3" applyNumberFormat="1" applyFont="1" applyAlignment="1">
      <alignment vertical="center"/>
    </xf>
    <xf numFmtId="165" fontId="9" fillId="0" borderId="0" xfId="1" applyNumberFormat="1" applyFont="1" applyFill="1" applyAlignment="1">
      <alignment vertical="center"/>
    </xf>
    <xf numFmtId="0" fontId="3" fillId="0" borderId="7" xfId="3" applyFont="1" applyFill="1" applyBorder="1" applyAlignment="1">
      <alignment horizontal="left" vertical="center"/>
    </xf>
    <xf numFmtId="0" fontId="3" fillId="0" borderId="7" xfId="3" applyFont="1" applyFill="1" applyBorder="1" applyAlignment="1">
      <alignment horizontal="center" vertical="center"/>
    </xf>
    <xf numFmtId="3" fontId="7" fillId="0" borderId="0" xfId="3" applyNumberFormat="1" applyFont="1" applyAlignment="1">
      <alignment vertical="center"/>
    </xf>
    <xf numFmtId="0" fontId="3" fillId="0" borderId="6" xfId="3" applyFont="1" applyFill="1" applyBorder="1" applyAlignment="1">
      <alignment horizontal="left" vertical="center" indent="2"/>
    </xf>
    <xf numFmtId="0" fontId="3" fillId="0" borderId="0" xfId="3" applyFont="1" applyFill="1" applyBorder="1" applyAlignment="1">
      <alignment horizontal="center" vertical="center"/>
    </xf>
    <xf numFmtId="0" fontId="3" fillId="0" borderId="4" xfId="3" applyFont="1" applyFill="1" applyBorder="1" applyAlignment="1">
      <alignment vertical="center"/>
    </xf>
    <xf numFmtId="0" fontId="3" fillId="2" borderId="6" xfId="3" applyFont="1" applyFill="1" applyBorder="1" applyAlignment="1">
      <alignment horizontal="center" vertical="center"/>
    </xf>
    <xf numFmtId="0" fontId="3" fillId="0" borderId="6" xfId="3" applyFont="1" applyFill="1" applyBorder="1" applyAlignment="1">
      <alignment horizontal="center" vertical="center" wrapText="1"/>
    </xf>
    <xf numFmtId="0" fontId="3" fillId="0" borderId="6" xfId="3" applyFont="1" applyFill="1" applyBorder="1" applyAlignment="1">
      <alignment horizontal="right" vertical="center"/>
    </xf>
    <xf numFmtId="0" fontId="4" fillId="0" borderId="0" xfId="3" applyFont="1" applyFill="1" applyBorder="1" applyAlignment="1">
      <alignment vertical="center"/>
    </xf>
    <xf numFmtId="1" fontId="3" fillId="2" borderId="11" xfId="1" applyNumberFormat="1" applyFont="1" applyFill="1" applyBorder="1" applyAlignment="1">
      <alignment horizontal="right" vertical="center"/>
    </xf>
    <xf numFmtId="166" fontId="7" fillId="0" borderId="0" xfId="3" applyNumberFormat="1" applyFont="1" applyAlignment="1">
      <alignment vertical="center"/>
    </xf>
    <xf numFmtId="165" fontId="3" fillId="2" borderId="3" xfId="1" applyNumberFormat="1" applyFont="1" applyFill="1" applyBorder="1" applyAlignment="1">
      <alignment horizontal="center" vertical="center"/>
    </xf>
    <xf numFmtId="1" fontId="3" fillId="3" borderId="3" xfId="1" applyNumberFormat="1" applyFont="1" applyFill="1" applyBorder="1" applyAlignment="1">
      <alignment horizontal="right" vertical="center"/>
    </xf>
    <xf numFmtId="0" fontId="2" fillId="3" borderId="3" xfId="3" applyFont="1" applyFill="1" applyBorder="1" applyAlignment="1">
      <alignment vertical="center"/>
    </xf>
    <xf numFmtId="165" fontId="3" fillId="3" borderId="3" xfId="1" applyNumberFormat="1" applyFont="1" applyFill="1" applyBorder="1" applyAlignment="1">
      <alignment horizontal="right" vertical="center"/>
    </xf>
    <xf numFmtId="165" fontId="3" fillId="0" borderId="0" xfId="1" applyNumberFormat="1" applyFont="1" applyFill="1" applyBorder="1" applyAlignment="1">
      <alignment horizontal="right" vertical="center"/>
    </xf>
    <xf numFmtId="165" fontId="3" fillId="0" borderId="12" xfId="1" applyNumberFormat="1" applyFont="1" applyFill="1" applyBorder="1" applyAlignment="1">
      <alignment horizontal="right" vertical="center"/>
    </xf>
    <xf numFmtId="165" fontId="3" fillId="0" borderId="6" xfId="1" applyNumberFormat="1" applyFont="1" applyFill="1" applyBorder="1" applyAlignment="1">
      <alignment horizontal="right" vertical="center"/>
    </xf>
    <xf numFmtId="165" fontId="3" fillId="0" borderId="13" xfId="1" applyNumberFormat="1" applyFont="1" applyFill="1" applyBorder="1" applyAlignment="1">
      <alignment horizontal="right" vertical="center"/>
    </xf>
    <xf numFmtId="0" fontId="9" fillId="0" borderId="0" xfId="3" applyFont="1" applyAlignment="1">
      <alignment vertical="center"/>
    </xf>
    <xf numFmtId="0" fontId="3" fillId="3" borderId="14" xfId="3" applyFont="1" applyFill="1" applyBorder="1" applyAlignment="1">
      <alignment horizontal="center" vertical="center"/>
    </xf>
    <xf numFmtId="165" fontId="3" fillId="3" borderId="15" xfId="1" applyNumberFormat="1" applyFont="1" applyFill="1" applyBorder="1" applyAlignment="1">
      <alignment vertical="center"/>
    </xf>
    <xf numFmtId="38" fontId="3" fillId="2" borderId="16" xfId="1" applyNumberFormat="1" applyFont="1" applyFill="1" applyBorder="1" applyAlignment="1">
      <alignment horizontal="right" vertical="center"/>
    </xf>
    <xf numFmtId="38" fontId="3" fillId="3" borderId="16" xfId="1" applyNumberFormat="1" applyFont="1" applyFill="1" applyBorder="1" applyAlignment="1">
      <alignment horizontal="right" vertical="center"/>
    </xf>
    <xf numFmtId="0" fontId="2" fillId="3" borderId="16" xfId="3" applyFont="1" applyFill="1" applyBorder="1" applyAlignment="1">
      <alignment vertical="center"/>
    </xf>
    <xf numFmtId="38" fontId="11" fillId="3" borderId="16" xfId="1" applyNumberFormat="1" applyFont="1" applyFill="1" applyBorder="1" applyAlignment="1">
      <alignment horizontal="right" vertical="center" indent="1"/>
    </xf>
    <xf numFmtId="38" fontId="11" fillId="3" borderId="14" xfId="1" applyNumberFormat="1" applyFont="1" applyFill="1" applyBorder="1" applyAlignment="1">
      <alignment horizontal="right" vertical="center" indent="1"/>
    </xf>
    <xf numFmtId="38" fontId="11" fillId="0" borderId="0" xfId="1" applyNumberFormat="1" applyFont="1" applyFill="1" applyBorder="1" applyAlignment="1">
      <alignment horizontal="right" vertical="center" indent="1"/>
    </xf>
    <xf numFmtId="38" fontId="11" fillId="0" borderId="0" xfId="1" applyNumberFormat="1" applyFont="1" applyFill="1" applyBorder="1" applyAlignment="1">
      <alignment vertical="center"/>
    </xf>
    <xf numFmtId="38" fontId="12" fillId="0" borderId="0" xfId="1" applyNumberFormat="1" applyFont="1" applyFill="1" applyBorder="1" applyAlignment="1">
      <alignment vertical="center"/>
    </xf>
    <xf numFmtId="166" fontId="9" fillId="0" borderId="0" xfId="1" applyNumberFormat="1" applyFont="1" applyFill="1" applyBorder="1" applyAlignment="1">
      <alignment horizontal="right" vertical="center"/>
    </xf>
    <xf numFmtId="165" fontId="13" fillId="0" borderId="12" xfId="1" applyNumberFormat="1" applyFont="1" applyFill="1" applyBorder="1" applyAlignment="1">
      <alignment horizontal="right" vertical="center"/>
    </xf>
    <xf numFmtId="165" fontId="14" fillId="0" borderId="0" xfId="1" applyNumberFormat="1" applyFont="1" applyAlignment="1">
      <alignment vertical="center"/>
    </xf>
    <xf numFmtId="165" fontId="2" fillId="0" borderId="5" xfId="1" applyNumberFormat="1" applyFont="1" applyBorder="1" applyAlignment="1">
      <alignment horizontal="left" vertical="center"/>
    </xf>
    <xf numFmtId="165" fontId="2" fillId="2" borderId="6" xfId="1" applyNumberFormat="1" applyFont="1" applyFill="1" applyBorder="1" applyAlignment="1">
      <alignment horizontal="right" vertical="center"/>
    </xf>
    <xf numFmtId="38" fontId="2" fillId="0" borderId="6" xfId="3" applyNumberFormat="1" applyFont="1" applyBorder="1" applyAlignment="1" applyProtection="1">
      <alignment horizontal="right" vertical="center"/>
      <protection locked="0"/>
    </xf>
    <xf numFmtId="0" fontId="2" fillId="0" borderId="6" xfId="3" applyFont="1" applyBorder="1" applyAlignment="1">
      <alignment horizontal="center" vertical="center"/>
    </xf>
    <xf numFmtId="38" fontId="2" fillId="0" borderId="6" xfId="1" applyNumberFormat="1" applyFont="1" applyFill="1" applyBorder="1" applyAlignment="1">
      <alignment horizontal="right" vertical="center" indent="1"/>
    </xf>
    <xf numFmtId="38" fontId="2" fillId="0" borderId="4" xfId="1" applyNumberFormat="1" applyFont="1" applyFill="1" applyBorder="1" applyAlignment="1">
      <alignment horizontal="right" vertical="center" indent="1"/>
    </xf>
    <xf numFmtId="38" fontId="2" fillId="0" borderId="0" xfId="1" applyNumberFormat="1" applyFont="1" applyFill="1" applyBorder="1" applyAlignment="1">
      <alignment horizontal="right" vertical="center" indent="1"/>
    </xf>
    <xf numFmtId="165" fontId="15" fillId="0" borderId="0" xfId="1" applyNumberFormat="1" applyFont="1" applyBorder="1" applyAlignment="1">
      <alignment horizontal="left" vertical="center"/>
    </xf>
    <xf numFmtId="38" fontId="2" fillId="0" borderId="0" xfId="1" applyNumberFormat="1" applyFont="1" applyFill="1" applyBorder="1" applyAlignment="1">
      <alignment vertical="center"/>
    </xf>
    <xf numFmtId="165" fontId="2" fillId="0" borderId="12" xfId="1" applyNumberFormat="1" applyFont="1" applyFill="1" applyBorder="1" applyAlignment="1">
      <alignment horizontal="right" vertical="center"/>
    </xf>
    <xf numFmtId="165" fontId="2" fillId="0" borderId="6" xfId="1" applyNumberFormat="1" applyFont="1" applyFill="1" applyBorder="1" applyAlignment="1">
      <alignment horizontal="right" vertical="center"/>
    </xf>
    <xf numFmtId="165" fontId="2" fillId="0" borderId="13" xfId="1" applyNumberFormat="1" applyFont="1" applyFill="1" applyBorder="1" applyAlignment="1">
      <alignment horizontal="right" vertical="center"/>
    </xf>
    <xf numFmtId="165" fontId="4" fillId="0" borderId="0" xfId="3" applyNumberFormat="1" applyFont="1" applyFill="1" applyBorder="1" applyAlignment="1">
      <alignment vertical="center"/>
    </xf>
    <xf numFmtId="165" fontId="7" fillId="0" borderId="0" xfId="2" applyNumberFormat="1" applyFont="1" applyAlignment="1">
      <alignment vertical="center"/>
    </xf>
    <xf numFmtId="38" fontId="15" fillId="0" borderId="0" xfId="1" applyNumberFormat="1" applyFont="1" applyFill="1" applyBorder="1" applyAlignment="1">
      <alignment vertical="center"/>
    </xf>
    <xf numFmtId="165" fontId="7" fillId="0" borderId="0" xfId="1" applyNumberFormat="1" applyFont="1" applyAlignment="1">
      <alignment vertical="center"/>
    </xf>
    <xf numFmtId="10" fontId="7" fillId="0" borderId="0" xfId="2" applyNumberFormat="1" applyFont="1" applyAlignment="1">
      <alignment vertical="center"/>
    </xf>
    <xf numFmtId="38" fontId="15" fillId="0" borderId="6" xfId="1" applyNumberFormat="1" applyFont="1" applyFill="1" applyBorder="1" applyAlignment="1">
      <alignment horizontal="right" vertical="center" indent="1"/>
    </xf>
    <xf numFmtId="38" fontId="15" fillId="0" borderId="4" xfId="1" applyNumberFormat="1" applyFont="1" applyFill="1" applyBorder="1" applyAlignment="1">
      <alignment horizontal="right" vertical="center" indent="1"/>
    </xf>
    <xf numFmtId="38" fontId="15" fillId="0" borderId="0" xfId="1" applyNumberFormat="1" applyFont="1" applyFill="1" applyBorder="1" applyAlignment="1">
      <alignment horizontal="right" vertical="center" indent="1"/>
    </xf>
    <xf numFmtId="165" fontId="7" fillId="0" borderId="0" xfId="3" applyNumberFormat="1" applyFont="1" applyAlignment="1">
      <alignment vertical="center"/>
    </xf>
    <xf numFmtId="165" fontId="2" fillId="0" borderId="17" xfId="1" applyNumberFormat="1" applyFont="1" applyFill="1" applyBorder="1" applyAlignment="1">
      <alignment horizontal="right" vertical="center"/>
    </xf>
    <xf numFmtId="165" fontId="2" fillId="0" borderId="18" xfId="1" applyNumberFormat="1" applyFont="1" applyFill="1" applyBorder="1" applyAlignment="1">
      <alignment horizontal="right" vertical="center"/>
    </xf>
    <xf numFmtId="165" fontId="2" fillId="0" borderId="19" xfId="1" applyNumberFormat="1" applyFont="1" applyFill="1" applyBorder="1" applyAlignment="1">
      <alignment horizontal="right" vertical="center"/>
    </xf>
    <xf numFmtId="38" fontId="2" fillId="0" borderId="6" xfId="1" applyNumberFormat="1" applyFont="1" applyFill="1" applyBorder="1" applyAlignment="1">
      <alignment vertical="center"/>
    </xf>
    <xf numFmtId="38" fontId="2" fillId="0" borderId="4" xfId="1" applyNumberFormat="1" applyFont="1" applyFill="1" applyBorder="1" applyAlignment="1">
      <alignment vertical="center"/>
    </xf>
    <xf numFmtId="38" fontId="7" fillId="0" borderId="20" xfId="3" applyNumberFormat="1" applyFont="1" applyBorder="1" applyAlignment="1">
      <alignment vertical="center"/>
    </xf>
    <xf numFmtId="0" fontId="2" fillId="2" borderId="6" xfId="3" applyFont="1" applyFill="1" applyBorder="1" applyAlignment="1">
      <alignment horizontal="right" vertical="center"/>
    </xf>
    <xf numFmtId="165" fontId="3" fillId="2" borderId="3" xfId="1" applyNumberFormat="1" applyFont="1" applyFill="1" applyBorder="1" applyAlignment="1">
      <alignment horizontal="right" vertical="center"/>
    </xf>
    <xf numFmtId="165" fontId="2" fillId="3" borderId="3" xfId="1" applyNumberFormat="1" applyFont="1" applyFill="1" applyBorder="1" applyAlignment="1">
      <alignment vertical="center"/>
    </xf>
    <xf numFmtId="165" fontId="2" fillId="0" borderId="0" xfId="1" applyNumberFormat="1" applyFont="1" applyFill="1" applyBorder="1" applyAlignment="1">
      <alignment vertical="center"/>
    </xf>
    <xf numFmtId="165" fontId="3" fillId="4" borderId="0" xfId="1" applyNumberFormat="1" applyFont="1" applyFill="1" applyBorder="1" applyAlignment="1">
      <alignment vertical="center"/>
    </xf>
    <xf numFmtId="165" fontId="16" fillId="0" borderId="0" xfId="1" applyNumberFormat="1" applyFont="1" applyFill="1" applyBorder="1" applyAlignment="1">
      <alignment vertical="center"/>
    </xf>
    <xf numFmtId="165" fontId="4" fillId="0" borderId="0" xfId="1" applyNumberFormat="1" applyFont="1" applyFill="1" applyBorder="1" applyAlignment="1">
      <alignment vertical="center"/>
    </xf>
    <xf numFmtId="38" fontId="3" fillId="3" borderId="16" xfId="1" applyNumberFormat="1" applyFont="1" applyFill="1" applyBorder="1" applyAlignment="1">
      <alignment vertical="center"/>
    </xf>
    <xf numFmtId="38" fontId="3" fillId="0" borderId="0" xfId="1" applyNumberFormat="1" applyFont="1" applyFill="1" applyBorder="1" applyAlignment="1">
      <alignment vertical="center"/>
    </xf>
    <xf numFmtId="38" fontId="3" fillId="4" borderId="0" xfId="1" applyNumberFormat="1" applyFont="1" applyFill="1" applyBorder="1" applyAlignment="1">
      <alignment vertical="center"/>
    </xf>
    <xf numFmtId="0" fontId="17" fillId="0" borderId="0" xfId="3" applyFont="1" applyAlignment="1">
      <alignment vertical="center"/>
    </xf>
    <xf numFmtId="38" fontId="15" fillId="0" borderId="6" xfId="3" applyNumberFormat="1" applyFont="1" applyBorder="1" applyAlignment="1" applyProtection="1">
      <alignment horizontal="right" vertical="center"/>
      <protection locked="0"/>
    </xf>
    <xf numFmtId="165" fontId="17" fillId="0" borderId="0" xfId="3" applyNumberFormat="1" applyFont="1" applyAlignment="1">
      <alignment vertical="center"/>
    </xf>
    <xf numFmtId="165" fontId="2" fillId="0" borderId="4" xfId="1" applyNumberFormat="1" applyFont="1" applyFill="1" applyBorder="1" applyAlignment="1">
      <alignment vertical="center"/>
    </xf>
    <xf numFmtId="0" fontId="2" fillId="0" borderId="6" xfId="3" applyFont="1" applyFill="1" applyBorder="1" applyAlignment="1">
      <alignment horizontal="center" vertical="center"/>
    </xf>
    <xf numFmtId="38" fontId="2" fillId="0" borderId="6" xfId="1" applyNumberFormat="1" applyFont="1" applyBorder="1" applyAlignment="1">
      <alignment vertical="center"/>
    </xf>
    <xf numFmtId="167" fontId="2" fillId="0" borderId="5" xfId="1" applyNumberFormat="1" applyFont="1" applyBorder="1" applyAlignment="1">
      <alignment horizontal="left" vertical="center"/>
    </xf>
    <xf numFmtId="38" fontId="17" fillId="0" borderId="0" xfId="3" applyNumberFormat="1" applyFont="1" applyAlignment="1">
      <alignment vertical="center"/>
    </xf>
    <xf numFmtId="165" fontId="18" fillId="0" borderId="0" xfId="3" applyNumberFormat="1" applyFont="1" applyAlignment="1">
      <alignment vertical="center"/>
    </xf>
    <xf numFmtId="165" fontId="2" fillId="0" borderId="10" xfId="1" applyNumberFormat="1" applyFont="1" applyFill="1" applyBorder="1" applyAlignment="1">
      <alignment horizontal="left" vertical="center"/>
    </xf>
    <xf numFmtId="165" fontId="2" fillId="2" borderId="7" xfId="1" applyNumberFormat="1" applyFont="1" applyFill="1" applyBorder="1" applyAlignment="1">
      <alignment horizontal="right" vertical="center"/>
    </xf>
    <xf numFmtId="38" fontId="2" fillId="0" borderId="7" xfId="3" applyNumberFormat="1" applyFont="1" applyBorder="1" applyAlignment="1" applyProtection="1">
      <alignment horizontal="right" vertical="center"/>
      <protection locked="0"/>
    </xf>
    <xf numFmtId="0" fontId="2" fillId="0" borderId="7" xfId="3" applyFont="1" applyFill="1" applyBorder="1" applyAlignment="1">
      <alignment horizontal="center" vertical="center"/>
    </xf>
    <xf numFmtId="0" fontId="2" fillId="3" borderId="16" xfId="3" applyFont="1" applyFill="1" applyBorder="1" applyAlignment="1">
      <alignment horizontal="center" vertical="center"/>
    </xf>
    <xf numFmtId="38" fontId="7" fillId="0" borderId="0" xfId="3" applyNumberFormat="1" applyFont="1" applyAlignment="1">
      <alignment vertical="center"/>
    </xf>
    <xf numFmtId="9" fontId="7" fillId="0" borderId="0" xfId="2" applyFont="1" applyAlignment="1">
      <alignment vertical="center"/>
    </xf>
    <xf numFmtId="0" fontId="7" fillId="0" borderId="0" xfId="0" applyFont="1"/>
    <xf numFmtId="164" fontId="7" fillId="2" borderId="0" xfId="1" applyFont="1" applyFill="1" applyAlignment="1">
      <alignment vertical="center"/>
    </xf>
    <xf numFmtId="38" fontId="19" fillId="2" borderId="0" xfId="1" applyNumberFormat="1" applyFont="1" applyFill="1" applyBorder="1" applyAlignment="1">
      <alignment horizontal="left" vertical="center"/>
    </xf>
    <xf numFmtId="0" fontId="7" fillId="2" borderId="0" xfId="3" applyFont="1" applyFill="1" applyAlignment="1">
      <alignment vertical="center"/>
    </xf>
    <xf numFmtId="165" fontId="7" fillId="0" borderId="0" xfId="0" applyNumberFormat="1" applyFont="1" applyBorder="1"/>
    <xf numFmtId="38" fontId="19" fillId="0" borderId="0" xfId="1" applyNumberFormat="1" applyFont="1" applyFill="1" applyBorder="1" applyAlignment="1">
      <alignment horizontal="right" vertical="center"/>
    </xf>
    <xf numFmtId="38" fontId="7" fillId="0" borderId="0" xfId="3" applyNumberFormat="1" applyFont="1" applyBorder="1" applyAlignment="1" applyProtection="1">
      <alignment vertical="center"/>
      <protection locked="0"/>
    </xf>
    <xf numFmtId="0" fontId="7" fillId="0" borderId="0" xfId="3" applyFont="1" applyBorder="1" applyAlignment="1">
      <alignment vertical="center"/>
    </xf>
    <xf numFmtId="167" fontId="2" fillId="0" borderId="5" xfId="3" applyNumberFormat="1" applyFont="1" applyBorder="1" applyAlignment="1">
      <alignment horizontal="left" vertical="center"/>
    </xf>
    <xf numFmtId="167" fontId="2" fillId="2" borderId="6" xfId="3" applyNumberFormat="1" applyFont="1" applyFill="1" applyBorder="1" applyAlignment="1">
      <alignment horizontal="right" vertical="center"/>
    </xf>
    <xf numFmtId="0" fontId="3" fillId="3" borderId="15" xfId="3" applyFont="1" applyFill="1" applyBorder="1" applyAlignment="1">
      <alignment vertical="center"/>
    </xf>
    <xf numFmtId="0" fontId="3" fillId="3" borderId="16" xfId="3" applyFont="1" applyFill="1" applyBorder="1" applyAlignment="1">
      <alignment horizontal="center" vertical="center"/>
    </xf>
    <xf numFmtId="0" fontId="2" fillId="0" borderId="5" xfId="3" applyFont="1" applyBorder="1" applyAlignment="1">
      <alignment horizontal="left" vertical="center"/>
    </xf>
    <xf numFmtId="38" fontId="15" fillId="0" borderId="6" xfId="1" applyNumberFormat="1" applyFont="1" applyBorder="1" applyAlignment="1" applyProtection="1">
      <alignment horizontal="right" vertical="center"/>
      <protection locked="0"/>
    </xf>
    <xf numFmtId="38" fontId="2" fillId="0" borderId="6" xfId="1" applyNumberFormat="1" applyFont="1" applyBorder="1" applyAlignment="1" applyProtection="1">
      <alignment horizontal="right" vertical="center"/>
      <protection locked="0"/>
    </xf>
    <xf numFmtId="38" fontId="15" fillId="0" borderId="6" xfId="1" applyNumberFormat="1" applyFont="1" applyFill="1" applyBorder="1" applyAlignment="1" applyProtection="1">
      <alignment horizontal="right" vertical="center"/>
      <protection locked="0"/>
    </xf>
    <xf numFmtId="0" fontId="2" fillId="0" borderId="5" xfId="3" applyFont="1" applyBorder="1" applyAlignment="1">
      <alignment vertical="center"/>
    </xf>
    <xf numFmtId="0" fontId="7" fillId="0" borderId="21" xfId="3" applyFont="1" applyBorder="1" applyAlignment="1">
      <alignment vertical="center"/>
    </xf>
    <xf numFmtId="0" fontId="3" fillId="0" borderId="22" xfId="3" applyFont="1" applyFill="1" applyBorder="1" applyAlignment="1">
      <alignment vertical="center"/>
    </xf>
    <xf numFmtId="0" fontId="3" fillId="0" borderId="23" xfId="3" applyFont="1" applyFill="1" applyBorder="1" applyAlignment="1">
      <alignment vertical="center"/>
    </xf>
    <xf numFmtId="38" fontId="3" fillId="2" borderId="24" xfId="1" applyNumberFormat="1" applyFont="1" applyFill="1" applyBorder="1" applyAlignment="1">
      <alignment horizontal="right" vertical="center"/>
    </xf>
    <xf numFmtId="38" fontId="3" fillId="0" borderId="24" xfId="1" applyNumberFormat="1" applyFont="1" applyFill="1" applyBorder="1" applyAlignment="1">
      <alignment horizontal="right" vertical="center"/>
    </xf>
    <xf numFmtId="37" fontId="3" fillId="0" borderId="24" xfId="3" applyNumberFormat="1" applyFont="1" applyFill="1" applyBorder="1" applyAlignment="1">
      <alignment horizontal="center" vertical="center"/>
    </xf>
    <xf numFmtId="38" fontId="3" fillId="0" borderId="24" xfId="1" applyNumberFormat="1" applyFont="1" applyFill="1" applyBorder="1" applyAlignment="1">
      <alignment vertical="center"/>
    </xf>
    <xf numFmtId="0" fontId="3" fillId="3" borderId="8" xfId="3" applyFont="1" applyFill="1" applyBorder="1" applyAlignment="1">
      <alignment horizontal="center" vertical="center"/>
    </xf>
    <xf numFmtId="0" fontId="3" fillId="3" borderId="10" xfId="3" applyFont="1" applyFill="1" applyBorder="1" applyAlignment="1">
      <alignment vertical="center"/>
    </xf>
    <xf numFmtId="38" fontId="3" fillId="2" borderId="7" xfId="3" applyNumberFormat="1" applyFont="1" applyFill="1" applyBorder="1" applyAlignment="1">
      <alignment horizontal="right" vertical="center"/>
    </xf>
    <xf numFmtId="38" fontId="3" fillId="3" borderId="7" xfId="1" applyNumberFormat="1" applyFont="1" applyFill="1" applyBorder="1" applyAlignment="1">
      <alignment vertical="center"/>
    </xf>
    <xf numFmtId="0" fontId="2" fillId="3" borderId="7" xfId="3" applyFont="1" applyFill="1" applyBorder="1" applyAlignment="1">
      <alignment horizontal="center" vertical="center"/>
    </xf>
    <xf numFmtId="166" fontId="2" fillId="2" borderId="6" xfId="1" applyNumberFormat="1" applyFont="1" applyFill="1" applyBorder="1" applyAlignment="1">
      <alignment horizontal="right" vertical="center"/>
    </xf>
    <xf numFmtId="38" fontId="2" fillId="0" borderId="6" xfId="3" applyNumberFormat="1" applyFont="1" applyFill="1" applyBorder="1" applyAlignment="1" applyProtection="1">
      <alignment horizontal="right" vertical="center"/>
    </xf>
    <xf numFmtId="38" fontId="15" fillId="0" borderId="6" xfId="3" applyNumberFormat="1" applyFont="1" applyFill="1" applyBorder="1" applyAlignment="1" applyProtection="1">
      <alignment horizontal="right" vertical="center"/>
    </xf>
    <xf numFmtId="0" fontId="3" fillId="0" borderId="25" xfId="3" applyFont="1" applyFill="1" applyBorder="1" applyAlignment="1">
      <alignment horizontal="left" vertical="center" indent="2"/>
    </xf>
    <xf numFmtId="0" fontId="3" fillId="0" borderId="25" xfId="3" applyFont="1" applyFill="1" applyBorder="1" applyAlignment="1">
      <alignment vertical="center"/>
    </xf>
    <xf numFmtId="38" fontId="3" fillId="2" borderId="25" xfId="1" applyNumberFormat="1" applyFont="1" applyFill="1" applyBorder="1" applyAlignment="1">
      <alignment horizontal="right" vertical="center"/>
    </xf>
    <xf numFmtId="38" fontId="3" fillId="0" borderId="25" xfId="1" applyNumberFormat="1" applyFont="1" applyFill="1" applyBorder="1" applyAlignment="1">
      <alignment horizontal="right" vertical="center"/>
    </xf>
    <xf numFmtId="37" fontId="3" fillId="0" borderId="25" xfId="3" applyNumberFormat="1" applyFont="1" applyFill="1" applyBorder="1" applyAlignment="1">
      <alignment horizontal="center" vertical="center"/>
    </xf>
    <xf numFmtId="38" fontId="3" fillId="0" borderId="25" xfId="1" applyNumberFormat="1" applyFont="1" applyFill="1" applyBorder="1" applyAlignment="1">
      <alignment vertical="center"/>
    </xf>
    <xf numFmtId="0" fontId="3" fillId="0" borderId="20" xfId="3" applyFont="1" applyFill="1" applyBorder="1" applyAlignment="1">
      <alignment horizontal="left" vertical="center" indent="2"/>
    </xf>
    <xf numFmtId="0" fontId="3" fillId="0" borderId="20" xfId="3" applyFont="1" applyFill="1" applyBorder="1" applyAlignment="1">
      <alignment vertical="center"/>
    </xf>
    <xf numFmtId="3" fontId="3" fillId="2" borderId="20" xfId="3" applyNumberFormat="1" applyFont="1" applyFill="1" applyBorder="1" applyAlignment="1">
      <alignment horizontal="right" vertical="center"/>
    </xf>
    <xf numFmtId="165" fontId="3" fillId="0" borderId="20" xfId="1" applyNumberFormat="1" applyFont="1" applyFill="1" applyBorder="1" applyAlignment="1">
      <alignment vertical="center"/>
    </xf>
    <xf numFmtId="3" fontId="2" fillId="0" borderId="0" xfId="3" applyNumberFormat="1" applyFont="1" applyAlignment="1">
      <alignment vertical="center"/>
    </xf>
    <xf numFmtId="3" fontId="2" fillId="0" borderId="0" xfId="3" applyNumberFormat="1" applyFont="1" applyFill="1" applyAlignment="1">
      <alignment vertical="center"/>
    </xf>
    <xf numFmtId="3" fontId="6" fillId="0" borderId="0" xfId="3" applyNumberFormat="1" applyFont="1" applyAlignment="1">
      <alignment vertical="center"/>
    </xf>
    <xf numFmtId="3" fontId="2" fillId="0" borderId="0" xfId="3" applyNumberFormat="1" applyFont="1" applyBorder="1" applyAlignment="1">
      <alignment vertical="center"/>
    </xf>
    <xf numFmtId="3" fontId="7" fillId="0" borderId="0" xfId="3" applyNumberFormat="1" applyFont="1" applyBorder="1" applyAlignment="1">
      <alignment vertical="center"/>
    </xf>
    <xf numFmtId="3" fontId="7" fillId="0" borderId="0" xfId="3" applyNumberFormat="1" applyFont="1" applyFill="1" applyAlignment="1">
      <alignment vertical="center"/>
    </xf>
    <xf numFmtId="164" fontId="21" fillId="0" borderId="0" xfId="1" applyFont="1" applyAlignment="1">
      <alignment horizontal="right" vertical="center"/>
    </xf>
    <xf numFmtId="164" fontId="7" fillId="0" borderId="0" xfId="1" applyFont="1" applyAlignment="1">
      <alignment vertical="center"/>
    </xf>
    <xf numFmtId="164" fontId="7" fillId="0" borderId="0" xfId="1" applyFont="1" applyBorder="1" applyAlignment="1">
      <alignment vertical="center"/>
    </xf>
    <xf numFmtId="0" fontId="22" fillId="0" borderId="0" xfId="0" applyFont="1" applyAlignment="1">
      <alignment vertical="center" wrapText="1"/>
    </xf>
    <xf numFmtId="0" fontId="23" fillId="0" borderId="0" xfId="0" applyFont="1" applyAlignment="1">
      <alignment horizontal="right" vertical="center" wrapText="1" readingOrder="1"/>
    </xf>
    <xf numFmtId="0" fontId="24" fillId="0" borderId="0" xfId="0" applyFont="1" applyAlignment="1">
      <alignment horizontal="right" vertical="center" wrapText="1" readingOrder="1"/>
    </xf>
    <xf numFmtId="0" fontId="22" fillId="0" borderId="0" xfId="0" applyFont="1" applyAlignment="1">
      <alignment horizontal="left" vertical="center" wrapText="1" readingOrder="1"/>
    </xf>
    <xf numFmtId="3" fontId="25" fillId="0" borderId="0" xfId="0" applyNumberFormat="1" applyFont="1" applyAlignment="1">
      <alignment horizontal="right" vertical="center" wrapText="1" readingOrder="1"/>
    </xf>
    <xf numFmtId="3" fontId="26" fillId="0" borderId="0" xfId="0" applyNumberFormat="1" applyFont="1" applyAlignment="1">
      <alignment horizontal="right" vertical="center" wrapText="1" readingOrder="1"/>
    </xf>
    <xf numFmtId="166" fontId="27" fillId="0" borderId="0" xfId="0" applyNumberFormat="1" applyFont="1" applyAlignment="1">
      <alignment horizontal="right" vertical="center" wrapText="1" readingOrder="1"/>
    </xf>
    <xf numFmtId="166" fontId="28" fillId="0" borderId="0" xfId="0" applyNumberFormat="1" applyFont="1" applyAlignment="1">
      <alignment horizontal="right" vertical="center" wrapText="1" readingOrder="1"/>
    </xf>
    <xf numFmtId="3" fontId="6" fillId="0" borderId="0" xfId="3" applyNumberFormat="1" applyFont="1" applyBorder="1" applyAlignment="1">
      <alignment vertical="center"/>
    </xf>
    <xf numFmtId="3" fontId="6" fillId="0" borderId="0" xfId="3" applyNumberFormat="1" applyFont="1" applyFill="1" applyAlignment="1">
      <alignment vertical="center"/>
    </xf>
    <xf numFmtId="0" fontId="6" fillId="0" borderId="0" xfId="3" applyFont="1" applyBorder="1" applyAlignment="1">
      <alignment vertical="center"/>
    </xf>
    <xf numFmtId="0" fontId="6" fillId="0" borderId="0" xfId="3" applyFont="1" applyAlignment="1">
      <alignment vertical="center"/>
    </xf>
    <xf numFmtId="0" fontId="3" fillId="0" borderId="0" xfId="3" applyFont="1" applyFill="1" applyBorder="1" applyAlignment="1">
      <alignment horizontal="left" vertical="center" indent="1"/>
    </xf>
    <xf numFmtId="38" fontId="4" fillId="0" borderId="0" xfId="3" applyNumberFormat="1" applyFont="1" applyFill="1" applyBorder="1" applyAlignment="1">
      <alignment vertical="center"/>
    </xf>
    <xf numFmtId="3" fontId="7" fillId="0" borderId="26" xfId="3" applyNumberFormat="1" applyFont="1" applyBorder="1" applyAlignment="1">
      <alignment vertical="center"/>
    </xf>
    <xf numFmtId="0" fontId="3" fillId="0" borderId="4" xfId="3" applyFont="1" applyFill="1" applyBorder="1" applyAlignment="1">
      <alignment horizontal="left" vertical="center" indent="1"/>
    </xf>
    <xf numFmtId="0" fontId="3" fillId="0" borderId="0" xfId="3" applyFont="1" applyFill="1" applyBorder="1" applyAlignment="1">
      <alignment horizontal="left" vertical="center" indent="1"/>
    </xf>
    <xf numFmtId="0" fontId="3" fillId="0" borderId="5" xfId="3" applyFont="1" applyFill="1" applyBorder="1" applyAlignment="1">
      <alignment horizontal="left" vertical="center" indent="1"/>
    </xf>
    <xf numFmtId="0" fontId="3" fillId="0" borderId="8" xfId="3" applyFont="1" applyFill="1" applyBorder="1" applyAlignment="1">
      <alignment horizontal="left" vertical="center" indent="1"/>
    </xf>
    <xf numFmtId="0" fontId="3" fillId="0" borderId="9" xfId="3" applyFont="1" applyFill="1" applyBorder="1" applyAlignment="1">
      <alignment horizontal="left" vertical="center" indent="1"/>
    </xf>
    <xf numFmtId="0" fontId="3" fillId="0" borderId="10" xfId="3" applyFont="1" applyFill="1" applyBorder="1" applyAlignment="1">
      <alignment horizontal="left" vertical="center" indent="1"/>
    </xf>
    <xf numFmtId="165" fontId="10" fillId="3" borderId="1" xfId="1" applyNumberFormat="1" applyFont="1" applyFill="1" applyBorder="1" applyAlignment="1">
      <alignment horizontal="left" vertical="center"/>
    </xf>
    <xf numFmtId="165" fontId="10" fillId="3" borderId="2" xfId="1" applyNumberFormat="1" applyFont="1" applyFill="1" applyBorder="1" applyAlignment="1">
      <alignment horizontal="left" vertical="center"/>
    </xf>
  </cellXfs>
  <cellStyles count="8">
    <cellStyle name="1000-sep (2 dec)" xfId="1" builtinId="3"/>
    <cellStyle name="AB Birketoften Courier new 11" xfId="4"/>
    <cellStyle name="Normal" xfId="0" builtinId="0"/>
    <cellStyle name="Normal 2" xfId="5"/>
    <cellStyle name="Normal 3" xfId="6"/>
    <cellStyle name="Normal_BUDGET" xfId="3"/>
    <cellStyle name="Procent" xfId="2" builtinId="5"/>
    <cellStyle name="Udefineret"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158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04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erik.friis.nielsen\Lokale%20indstillinger\Temporary%20Internet%20Files\OLK4\00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Åbningsbalance"/>
      <sheetName val="Anlægskartotek - spec."/>
      <sheetName val="STAMDATA "/>
      <sheetName val="Anlægsoversigt"/>
      <sheetName val="Momsafstemning 1996-97"/>
      <sheetName val="Momsafstemning 1995-96"/>
      <sheetName val="Skattesag-renter mellr KJ"/>
      <sheetName val="Mellemregning Knud J"/>
      <sheetName val="Mellemregning Knud J (2)"/>
      <sheetName val="Værdi - opgørelse efter Cirk."/>
      <sheetName val="Ejd avance"/>
      <sheetName val="Genvundne afskrivninger"/>
      <sheetName val="Aktieavance"/>
      <sheetName val="Skattekurs"/>
      <sheetName val="Mellemregn Knud og Anita"/>
      <sheetName val="9377 - Ferieforpligtelse"/>
      <sheetName val="Ark3"/>
      <sheetName val="Ark4"/>
      <sheetName val="Ark5"/>
      <sheetName val="Ark6"/>
      <sheetName val="Ark7"/>
      <sheetName val="Ark8"/>
      <sheetName val="Ark9"/>
      <sheetName val="Ark10"/>
      <sheetName val="Ark11"/>
      <sheetName val="Ark12"/>
      <sheetName val="Ark13"/>
      <sheetName val="Ark14"/>
      <sheetName val="Ark15"/>
      <sheetName val="Ark16"/>
      <sheetName val="Blanko"/>
      <sheetName val="Reference"/>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MDATA "/>
      <sheetName val="Momsafstemning"/>
      <sheetName val="Momsafstemning 1995-96"/>
      <sheetName val="Anlægskartotek - spec."/>
      <sheetName val="Anlægsoversigt"/>
      <sheetName val="Forudbetalte omkostninger"/>
      <sheetName val="Udskudt skat"/>
      <sheetName val="9135 Vare- omk gæld"/>
      <sheetName val="Renteberegn mellr EM"/>
      <sheetName val="8727 Mellr. Egil"/>
      <sheetName val="Momsafstemning 1996-97"/>
      <sheetName val="9348 Afstem A-Skat og AM-bidrag"/>
      <sheetName val="Indtjeningsanalyse"/>
      <sheetName val="Good-will"/>
      <sheetName val="Likvidation "/>
      <sheetName val="Aktieavance"/>
      <sheetName val="Opgørelse stader - good-will"/>
      <sheetName val="Nøgletal"/>
      <sheetName val="Væsentlighedsgrænse"/>
      <sheetName val="Good-will - lejekontrakt"/>
      <sheetName val="Skattekurs "/>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AMDATA "/>
    </sheetNames>
    <sheetDataSet>
      <sheetData sheetId="0">
        <row r="1">
          <cell r="A1" t="str">
            <v>STAMDATA</v>
          </cell>
          <cell r="E1" t="str">
            <v>Dato:</v>
          </cell>
          <cell r="F1">
            <v>35660</v>
          </cell>
        </row>
        <row r="2">
          <cell r="A2">
            <v>1</v>
          </cell>
          <cell r="B2" t="str">
            <v>Navn:</v>
          </cell>
          <cell r="C2" t="str">
            <v>Tømrermester Bent Petersen</v>
          </cell>
          <cell r="D2">
            <v>29</v>
          </cell>
          <cell r="E2" t="str">
            <v>Kunde nr.</v>
          </cell>
          <cell r="F2">
            <v>9999</v>
          </cell>
        </row>
        <row r="3">
          <cell r="A3">
            <v>2</v>
          </cell>
          <cell r="B3" t="str">
            <v>Adresse</v>
          </cell>
          <cell r="C3" t="str">
            <v>Kildedalsvej 22</v>
          </cell>
          <cell r="D3">
            <v>30</v>
          </cell>
          <cell r="E3" t="str">
            <v>Branche</v>
          </cell>
          <cell r="F3" t="str">
            <v>Håndværker/Tømrer</v>
          </cell>
        </row>
        <row r="4">
          <cell r="A4">
            <v>3</v>
          </cell>
          <cell r="B4" t="str">
            <v>Post nr</v>
          </cell>
          <cell r="C4">
            <v>3460</v>
          </cell>
          <cell r="D4">
            <v>31</v>
          </cell>
          <cell r="E4" t="str">
            <v>By</v>
          </cell>
          <cell r="F4" t="str">
            <v>Birkerød</v>
          </cell>
        </row>
        <row r="5">
          <cell r="A5">
            <v>4</v>
          </cell>
          <cell r="B5" t="str">
            <v>SE nr</v>
          </cell>
          <cell r="C5" t="str">
            <v>89 07 23 28</v>
          </cell>
          <cell r="D5">
            <v>32</v>
          </cell>
          <cell r="E5" t="str">
            <v>Telefon</v>
          </cell>
          <cell r="F5" t="str">
            <v>42 81 54 56</v>
          </cell>
        </row>
        <row r="6">
          <cell r="A6">
            <v>5</v>
          </cell>
          <cell r="B6" t="str">
            <v>A/S - ApS nr.</v>
          </cell>
          <cell r="C6" t="str">
            <v>ApS 11.808</v>
          </cell>
          <cell r="D6">
            <v>33</v>
          </cell>
          <cell r="E6" t="str">
            <v>Fax</v>
          </cell>
          <cell r="F6" t="str">
            <v>42 81 01 54</v>
          </cell>
        </row>
        <row r="7">
          <cell r="A7">
            <v>6</v>
          </cell>
          <cell r="B7" t="str">
            <v>Kommune</v>
          </cell>
          <cell r="C7" t="str">
            <v>Birkerød</v>
          </cell>
          <cell r="D7">
            <v>34</v>
          </cell>
          <cell r="E7" t="str">
            <v>Mobil-telefon</v>
          </cell>
        </row>
        <row r="8">
          <cell r="A8">
            <v>7</v>
          </cell>
          <cell r="B8" t="str">
            <v>T &amp; S Region</v>
          </cell>
          <cell r="C8" t="str">
            <v>København 1</v>
          </cell>
          <cell r="D8">
            <v>35</v>
          </cell>
          <cell r="E8" t="str">
            <v>E-Mail</v>
          </cell>
        </row>
        <row r="9">
          <cell r="A9">
            <v>8</v>
          </cell>
          <cell r="B9" t="str">
            <v>Regnskabsår</v>
          </cell>
          <cell r="C9" t="str">
            <v>31 12</v>
          </cell>
          <cell r="D9">
            <v>36</v>
          </cell>
          <cell r="E9" t="str">
            <v>WWW</v>
          </cell>
        </row>
        <row r="10">
          <cell r="A10">
            <v>9</v>
          </cell>
          <cell r="B10" t="str">
            <v>Kundeforhold etableret år</v>
          </cell>
          <cell r="C10">
            <v>1994</v>
          </cell>
        </row>
        <row r="11">
          <cell r="A11">
            <v>10</v>
          </cell>
          <cell r="B11" t="str">
            <v>Indehaver 1 / Dir.</v>
          </cell>
          <cell r="C11" t="str">
            <v>Bent Richard Petersen</v>
          </cell>
        </row>
        <row r="12">
          <cell r="A12">
            <v>11</v>
          </cell>
          <cell r="B12" t="str">
            <v>Adresse</v>
          </cell>
          <cell r="C12" t="str">
            <v>Kildedalsvej 22</v>
          </cell>
        </row>
        <row r="13">
          <cell r="A13">
            <v>12</v>
          </cell>
          <cell r="B13" t="str">
            <v>Post nr</v>
          </cell>
          <cell r="C13">
            <v>3460</v>
          </cell>
          <cell r="D13">
            <v>37</v>
          </cell>
          <cell r="E13" t="str">
            <v>By</v>
          </cell>
          <cell r="F13" t="str">
            <v>Birkerød</v>
          </cell>
        </row>
        <row r="14">
          <cell r="A14">
            <v>13</v>
          </cell>
          <cell r="B14" t="str">
            <v>CPR nr.</v>
          </cell>
          <cell r="C14" t="str">
            <v>250645-2433</v>
          </cell>
          <cell r="D14">
            <v>38</v>
          </cell>
          <cell r="E14" t="str">
            <v>Alder</v>
          </cell>
          <cell r="F14">
            <v>51.610497237569064</v>
          </cell>
        </row>
        <row r="15">
          <cell r="A15">
            <v>14</v>
          </cell>
          <cell r="B15" t="str">
            <v>Telefon</v>
          </cell>
          <cell r="C15" t="str">
            <v>42 81 54 56</v>
          </cell>
          <cell r="D15">
            <v>39</v>
          </cell>
          <cell r="E15" t="str">
            <v>Mobil-telefon</v>
          </cell>
        </row>
        <row r="16">
          <cell r="A16">
            <v>15</v>
          </cell>
          <cell r="B16" t="str">
            <v>Indehaver 2 / Hustru</v>
          </cell>
          <cell r="C16" t="str">
            <v>Grete Albertsen</v>
          </cell>
        </row>
        <row r="17">
          <cell r="A17">
            <v>16</v>
          </cell>
          <cell r="B17" t="str">
            <v>Adresse</v>
          </cell>
          <cell r="C17" t="str">
            <v>Kildedalsvej 22</v>
          </cell>
        </row>
        <row r="18">
          <cell r="A18">
            <v>17</v>
          </cell>
          <cell r="B18" t="str">
            <v xml:space="preserve">Post nr. </v>
          </cell>
          <cell r="C18">
            <v>3460</v>
          </cell>
          <cell r="D18">
            <v>40</v>
          </cell>
          <cell r="E18" t="str">
            <v xml:space="preserve">By </v>
          </cell>
          <cell r="F18" t="str">
            <v>Birkerød</v>
          </cell>
        </row>
        <row r="19">
          <cell r="A19">
            <v>18</v>
          </cell>
          <cell r="B19" t="str">
            <v>CPR nr.</v>
          </cell>
          <cell r="C19" t="str">
            <v>271247-0324</v>
          </cell>
          <cell r="D19">
            <v>41</v>
          </cell>
          <cell r="E19" t="str">
            <v>Alder</v>
          </cell>
          <cell r="F19">
            <v>50.091160220994475</v>
          </cell>
        </row>
        <row r="20">
          <cell r="A20">
            <v>19</v>
          </cell>
          <cell r="B20" t="str">
            <v>Telefon</v>
          </cell>
          <cell r="C20" t="str">
            <v>42 81 54 56</v>
          </cell>
          <cell r="D20">
            <v>42</v>
          </cell>
          <cell r="E20" t="str">
            <v>Mobil-telefon</v>
          </cell>
        </row>
        <row r="21">
          <cell r="A21">
            <v>20</v>
          </cell>
          <cell r="B21" t="str">
            <v>Bank</v>
          </cell>
          <cell r="C21" t="str">
            <v>Lokalbanken</v>
          </cell>
        </row>
        <row r="22">
          <cell r="A22">
            <v>21</v>
          </cell>
          <cell r="B22" t="str">
            <v>Afdeling</v>
          </cell>
          <cell r="C22" t="str">
            <v>Allerød</v>
          </cell>
        </row>
        <row r="23">
          <cell r="A23">
            <v>22</v>
          </cell>
          <cell r="B23" t="str">
            <v>Adresse</v>
          </cell>
          <cell r="C23" t="str">
            <v>Frederiksborgvej 25</v>
          </cell>
        </row>
        <row r="24">
          <cell r="A24">
            <v>23</v>
          </cell>
          <cell r="B24" t="str">
            <v>Post nr</v>
          </cell>
          <cell r="C24">
            <v>3450</v>
          </cell>
          <cell r="D24">
            <v>43</v>
          </cell>
          <cell r="E24" t="str">
            <v>By</v>
          </cell>
          <cell r="F24" t="str">
            <v>Allerød</v>
          </cell>
        </row>
        <row r="25">
          <cell r="A25">
            <v>24</v>
          </cell>
          <cell r="B25" t="str">
            <v>Telefon</v>
          </cell>
          <cell r="C25" t="str">
            <v>48 17 07 00</v>
          </cell>
        </row>
        <row r="26">
          <cell r="A26">
            <v>25</v>
          </cell>
          <cell r="B26" t="str">
            <v>Advokat</v>
          </cell>
          <cell r="C26" t="str">
            <v>Advokat Torben Henriksen</v>
          </cell>
        </row>
        <row r="27">
          <cell r="A27">
            <v>26</v>
          </cell>
          <cell r="B27" t="str">
            <v>Adresse</v>
          </cell>
          <cell r="C27" t="str">
            <v>Østerbrogade 103</v>
          </cell>
        </row>
        <row r="28">
          <cell r="A28">
            <v>27</v>
          </cell>
          <cell r="B28" t="str">
            <v>Post nr</v>
          </cell>
          <cell r="C28">
            <v>2100</v>
          </cell>
          <cell r="D28">
            <v>44</v>
          </cell>
          <cell r="E28" t="str">
            <v>By</v>
          </cell>
          <cell r="F28" t="str">
            <v>København Ø</v>
          </cell>
        </row>
        <row r="29">
          <cell r="A29">
            <v>28</v>
          </cell>
          <cell r="B29" t="str">
            <v>Telefon</v>
          </cell>
          <cell r="C29">
            <v>39296566</v>
          </cell>
        </row>
        <row r="30">
          <cell r="A30" t="str">
            <v>Markerede felter i dette ark er kildeark til rapportark "DATABASE" i projektmappe STD\03-kunde.</v>
          </cell>
        </row>
      </sheetData>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B1377"/>
  <sheetViews>
    <sheetView tabSelected="1" defaultGridColor="0" view="pageBreakPreview" colorId="22" zoomScale="70" zoomScaleNormal="70" zoomScaleSheetLayoutView="70" zoomScalePageLayoutView="115" workbookViewId="0">
      <selection activeCell="F9" sqref="F9"/>
    </sheetView>
  </sheetViews>
  <sheetFormatPr defaultColWidth="18.375" defaultRowHeight="12.75" outlineLevelRow="1"/>
  <cols>
    <col min="1" max="1" width="5" style="178" customWidth="1"/>
    <col min="2" max="2" width="47.25" style="178" bestFit="1" customWidth="1"/>
    <col min="3" max="4" width="18.375" style="179" customWidth="1"/>
    <col min="5" max="5" width="11.375" style="179" bestFit="1" customWidth="1"/>
    <col min="6" max="9" width="16" style="179" bestFit="1" customWidth="1"/>
    <col min="10" max="10" width="3.125" style="15" customWidth="1"/>
    <col min="11" max="11" width="17.25" style="15" bestFit="1" customWidth="1"/>
    <col min="12" max="13" width="16" style="15" customWidth="1"/>
    <col min="14" max="14" width="3" style="179" customWidth="1"/>
    <col min="15" max="16" width="20.5" style="179" customWidth="1"/>
    <col min="17" max="18" width="24.25" style="179" bestFit="1" customWidth="1"/>
    <col min="19" max="19" width="11.25" style="179" bestFit="1" customWidth="1"/>
    <col min="20" max="20" width="23" style="179" bestFit="1" customWidth="1"/>
    <col min="21" max="23" width="18.375" style="179" bestFit="1" customWidth="1"/>
    <col min="24" max="27" width="12.875" style="179" customWidth="1"/>
    <col min="28" max="16384" width="18.375" style="179"/>
  </cols>
  <sheetData>
    <row r="1" spans="1:23" s="7" customFormat="1" ht="30.2" customHeight="1">
      <c r="A1" s="1"/>
      <c r="B1" s="2"/>
      <c r="C1" s="3"/>
      <c r="D1" s="4"/>
      <c r="E1" s="5" t="s">
        <v>0</v>
      </c>
      <c r="F1" s="4" t="s">
        <v>1</v>
      </c>
      <c r="G1" s="4" t="s">
        <v>2</v>
      </c>
      <c r="H1" s="4" t="s">
        <v>3</v>
      </c>
      <c r="I1" s="4" t="s">
        <v>4</v>
      </c>
      <c r="J1" s="6"/>
      <c r="K1" s="6"/>
      <c r="L1" s="6"/>
      <c r="M1" s="6"/>
    </row>
    <row r="2" spans="1:23" s="15" customFormat="1" ht="30.2" customHeight="1">
      <c r="A2" s="8"/>
      <c r="B2" s="9"/>
      <c r="C2" s="10"/>
      <c r="D2" s="11" t="s">
        <v>5</v>
      </c>
      <c r="E2" s="12"/>
      <c r="F2" s="13">
        <v>8</v>
      </c>
      <c r="G2" s="13">
        <v>2</v>
      </c>
      <c r="H2" s="13">
        <v>6</v>
      </c>
      <c r="I2" s="13">
        <v>2</v>
      </c>
      <c r="J2" s="14"/>
      <c r="K2" s="14"/>
      <c r="L2" s="14"/>
      <c r="M2" s="14"/>
    </row>
    <row r="3" spans="1:23" s="22" customFormat="1" ht="26.45" customHeight="1">
      <c r="A3" s="8" t="s">
        <v>6</v>
      </c>
      <c r="B3" s="16"/>
      <c r="C3" s="17"/>
      <c r="D3" s="18" t="s">
        <v>7</v>
      </c>
      <c r="E3" s="19">
        <v>1</v>
      </c>
      <c r="F3" s="20">
        <v>4.99E-2</v>
      </c>
      <c r="G3" s="20">
        <v>5.6599999999999998E-2</v>
      </c>
      <c r="H3" s="20">
        <v>5.9700000000000003E-2</v>
      </c>
      <c r="I3" s="20">
        <v>6.4699999999999994E-2</v>
      </c>
      <c r="J3" s="21"/>
      <c r="K3" s="21"/>
      <c r="L3" s="21"/>
      <c r="M3" s="21"/>
      <c r="O3" s="23"/>
      <c r="P3" s="23"/>
      <c r="Q3" s="23"/>
      <c r="R3" s="23"/>
      <c r="S3" s="24"/>
      <c r="T3" s="24"/>
    </row>
    <row r="4" spans="1:23" s="22" customFormat="1" ht="26.45" customHeight="1">
      <c r="A4" s="8"/>
      <c r="B4" s="25"/>
      <c r="C4" s="26"/>
      <c r="D4" s="18" t="s">
        <v>8</v>
      </c>
      <c r="E4" s="19">
        <v>2</v>
      </c>
      <c r="F4" s="183" t="s">
        <v>9</v>
      </c>
      <c r="G4" s="184"/>
      <c r="H4" s="184"/>
      <c r="I4" s="185"/>
      <c r="J4" s="180"/>
      <c r="K4" s="180"/>
      <c r="L4" s="180"/>
      <c r="M4" s="180"/>
      <c r="Q4" s="28"/>
      <c r="R4" s="28"/>
      <c r="S4" s="28"/>
      <c r="T4" s="28"/>
      <c r="U4" s="29"/>
    </row>
    <row r="5" spans="1:23" s="22" customFormat="1" ht="26.45" customHeight="1">
      <c r="A5" s="8"/>
      <c r="B5" s="9"/>
      <c r="C5" s="10"/>
      <c r="D5" s="30" t="s">
        <v>10</v>
      </c>
      <c r="E5" s="31">
        <v>3</v>
      </c>
      <c r="F5" s="186" t="s">
        <v>11</v>
      </c>
      <c r="G5" s="187"/>
      <c r="H5" s="187"/>
      <c r="I5" s="188"/>
      <c r="J5" s="180"/>
      <c r="K5" s="180"/>
      <c r="L5" s="180"/>
      <c r="M5" s="180"/>
      <c r="Q5" s="32"/>
      <c r="R5" s="32"/>
      <c r="S5" s="32"/>
      <c r="T5" s="32"/>
    </row>
    <row r="6" spans="1:23" s="22" customFormat="1" ht="15.75" customHeight="1" thickBot="1">
      <c r="A6" s="8"/>
      <c r="B6" s="9"/>
      <c r="C6" s="10"/>
      <c r="D6" s="33"/>
      <c r="E6" s="19"/>
      <c r="F6" s="19"/>
      <c r="G6" s="19"/>
      <c r="H6" s="19"/>
      <c r="I6" s="19"/>
      <c r="J6" s="34"/>
      <c r="K6" s="34"/>
      <c r="L6" s="34"/>
      <c r="M6" s="34"/>
      <c r="Q6" s="24"/>
      <c r="R6" s="24"/>
      <c r="S6" s="24"/>
      <c r="T6" s="24" t="s">
        <v>12</v>
      </c>
    </row>
    <row r="7" spans="1:23" s="7" customFormat="1" ht="48.2" customHeight="1">
      <c r="A7" s="35" t="s">
        <v>6</v>
      </c>
      <c r="B7" s="9"/>
      <c r="C7" s="36" t="s">
        <v>13</v>
      </c>
      <c r="D7" s="37" t="s">
        <v>14</v>
      </c>
      <c r="E7" s="38"/>
      <c r="F7" s="19" t="s">
        <v>1</v>
      </c>
      <c r="G7" s="19" t="s">
        <v>2</v>
      </c>
      <c r="H7" s="19" t="s">
        <v>3</v>
      </c>
      <c r="I7" s="19" t="s">
        <v>4</v>
      </c>
      <c r="J7" s="34"/>
      <c r="K7" s="34"/>
      <c r="L7" s="34"/>
      <c r="M7" s="34"/>
      <c r="N7" s="39"/>
      <c r="O7" s="40" t="s">
        <v>15</v>
      </c>
      <c r="P7" s="40" t="s">
        <v>15</v>
      </c>
      <c r="Q7" s="40" t="s">
        <v>15</v>
      </c>
      <c r="R7" s="40" t="s">
        <v>15</v>
      </c>
      <c r="S7" s="41"/>
      <c r="T7" s="40" t="s">
        <v>16</v>
      </c>
      <c r="U7" s="40" t="s">
        <v>16</v>
      </c>
      <c r="V7" s="40" t="s">
        <v>16</v>
      </c>
      <c r="W7" s="40" t="s">
        <v>16</v>
      </c>
    </row>
    <row r="8" spans="1:23" s="24" customFormat="1" ht="48" customHeight="1">
      <c r="A8" s="189" t="s">
        <v>17</v>
      </c>
      <c r="B8" s="190"/>
      <c r="C8" s="42"/>
      <c r="D8" s="43" t="s">
        <v>6</v>
      </c>
      <c r="E8" s="44"/>
      <c r="F8" s="45" t="s">
        <v>18</v>
      </c>
      <c r="G8" s="45" t="s">
        <v>18</v>
      </c>
      <c r="H8" s="45" t="s">
        <v>18</v>
      </c>
      <c r="I8" s="45" t="s">
        <v>18</v>
      </c>
      <c r="J8" s="46"/>
      <c r="K8" s="46"/>
      <c r="L8" s="46"/>
      <c r="M8" s="46"/>
      <c r="O8" s="47" t="s">
        <v>19</v>
      </c>
      <c r="P8" s="48" t="s">
        <v>19</v>
      </c>
      <c r="Q8" s="48" t="s">
        <v>19</v>
      </c>
      <c r="R8" s="49" t="s">
        <v>19</v>
      </c>
      <c r="S8" s="50"/>
      <c r="T8" s="47" t="s">
        <v>19</v>
      </c>
      <c r="U8" s="48" t="s">
        <v>19</v>
      </c>
      <c r="V8" s="48" t="s">
        <v>19</v>
      </c>
      <c r="W8" s="49" t="s">
        <v>19</v>
      </c>
    </row>
    <row r="9" spans="1:23" s="24" customFormat="1" ht="38.25" customHeight="1">
      <c r="A9" s="51">
        <v>1</v>
      </c>
      <c r="B9" s="52" t="s">
        <v>20</v>
      </c>
      <c r="C9" s="53">
        <f>SUM(C10:C14)</f>
        <v>1276415</v>
      </c>
      <c r="D9" s="54">
        <f>SUM(D10:D13)</f>
        <v>1181102.8400000001</v>
      </c>
      <c r="E9" s="55"/>
      <c r="F9" s="56">
        <f>SUM(F10:F13)</f>
        <v>4981.3079018796298</v>
      </c>
      <c r="G9" s="56">
        <f>SUM(G10:G13)</f>
        <v>5508.7278694629631</v>
      </c>
      <c r="H9" s="56">
        <f>SUM(H10:H13)</f>
        <v>5848.1311380462967</v>
      </c>
      <c r="I9" s="57">
        <f>SUM(I10:I13)</f>
        <v>6234.2654422129626</v>
      </c>
      <c r="J9" s="58"/>
      <c r="K9" s="59"/>
      <c r="L9" s="60" t="s">
        <v>21</v>
      </c>
      <c r="M9" s="59"/>
      <c r="N9" s="61"/>
      <c r="O9" s="62">
        <v>5227.6559808518523</v>
      </c>
      <c r="P9" s="62">
        <v>5759.5307545185187</v>
      </c>
      <c r="Q9" s="62">
        <v>6086.0011721851852</v>
      </c>
      <c r="R9" s="62">
        <v>6478.3405555185191</v>
      </c>
      <c r="S9" s="63"/>
      <c r="T9" s="62">
        <f>F9-O9</f>
        <v>-246.34807897222254</v>
      </c>
      <c r="U9" s="62">
        <f>G9-P9</f>
        <v>-250.80288505555563</v>
      </c>
      <c r="V9" s="62">
        <f>H9-Q9</f>
        <v>-237.87003413888851</v>
      </c>
      <c r="W9" s="62">
        <f>I9-R9</f>
        <v>-244.07511330555644</v>
      </c>
    </row>
    <row r="10" spans="1:23" s="24" customFormat="1" ht="20.100000000000001" customHeight="1">
      <c r="A10" s="8"/>
      <c r="B10" s="64" t="s">
        <v>22</v>
      </c>
      <c r="C10" s="65">
        <v>1082356.1200000001</v>
      </c>
      <c r="D10" s="66">
        <f>(F10*12*$F$2)+(G10*12*$G$2)+(H10*12*$H$2)+(I10*12*$I$2)</f>
        <v>1079673.06</v>
      </c>
      <c r="E10" s="67" t="s">
        <v>6</v>
      </c>
      <c r="F10" s="68">
        <f>F57/12-F12-F13</f>
        <v>4561.725587064815</v>
      </c>
      <c r="G10" s="68">
        <f>G57/12-G12-G13</f>
        <v>5079.1455546481484</v>
      </c>
      <c r="H10" s="68">
        <f>H57/12-H12-H13</f>
        <v>5318.5488232314819</v>
      </c>
      <c r="I10" s="69">
        <f>I57/12-I12-I13</f>
        <v>5704.6831273981479</v>
      </c>
      <c r="J10" s="70"/>
      <c r="K10" s="71" t="s">
        <v>22</v>
      </c>
      <c r="L10" s="72">
        <f>SUM(D10:D11)-C10</f>
        <v>18916.939999999944</v>
      </c>
      <c r="M10" s="72"/>
      <c r="O10" s="73">
        <v>4478.3461660370376</v>
      </c>
      <c r="P10" s="74">
        <v>4992.0209397037042</v>
      </c>
      <c r="Q10" s="74">
        <v>5229.6913573703705</v>
      </c>
      <c r="R10" s="75">
        <v>5613.0307407037044</v>
      </c>
      <c r="S10" s="76"/>
      <c r="T10" s="77"/>
    </row>
    <row r="11" spans="1:23" s="24" customFormat="1" ht="20.100000000000001" customHeight="1" outlineLevel="1">
      <c r="A11" s="8"/>
      <c r="B11" s="64" t="s">
        <v>23</v>
      </c>
      <c r="C11" s="65"/>
      <c r="D11" s="66">
        <f>(F11*12*$F$2)+(G11*12*$G$2)+(H11*12*$H$2)+(I11*12*$I$2)</f>
        <v>21600</v>
      </c>
      <c r="E11" s="67"/>
      <c r="F11" s="68">
        <v>100</v>
      </c>
      <c r="G11" s="68">
        <v>100</v>
      </c>
      <c r="H11" s="68">
        <v>100</v>
      </c>
      <c r="I11" s="68">
        <v>100</v>
      </c>
      <c r="J11" s="70"/>
      <c r="K11" s="71" t="s">
        <v>24</v>
      </c>
      <c r="L11" s="78">
        <f>SUM(D12-C12)</f>
        <v>-2507</v>
      </c>
      <c r="M11" s="78"/>
      <c r="O11" s="73">
        <v>95</v>
      </c>
      <c r="P11" s="74">
        <v>103.2</v>
      </c>
      <c r="Q11" s="74">
        <v>92</v>
      </c>
      <c r="R11" s="75">
        <v>101</v>
      </c>
      <c r="S11" s="79"/>
      <c r="T11" s="80"/>
    </row>
    <row r="12" spans="1:23" s="24" customFormat="1" ht="20.100000000000001" customHeight="1">
      <c r="A12" s="8"/>
      <c r="B12" s="64" t="s">
        <v>24</v>
      </c>
      <c r="C12" s="65">
        <v>54347</v>
      </c>
      <c r="D12" s="66">
        <f>(F12*12*$F$2)+(G12*12*$G$2)+(H12*12*$H$2)+(I12*12*$I$2)</f>
        <v>51840</v>
      </c>
      <c r="E12" s="67"/>
      <c r="F12" s="81">
        <v>190</v>
      </c>
      <c r="G12" s="81">
        <v>200</v>
      </c>
      <c r="H12" s="81">
        <v>300</v>
      </c>
      <c r="I12" s="82">
        <v>300</v>
      </c>
      <c r="J12" s="83"/>
      <c r="K12" s="71" t="s">
        <v>25</v>
      </c>
      <c r="L12" s="78">
        <f>SUM(D13-C13)</f>
        <v>-71606.100000000006</v>
      </c>
      <c r="M12" s="72"/>
      <c r="O12" s="73">
        <v>190</v>
      </c>
      <c r="P12" s="74">
        <v>200</v>
      </c>
      <c r="Q12" s="74">
        <v>300</v>
      </c>
      <c r="R12" s="75">
        <v>300</v>
      </c>
      <c r="S12" s="79"/>
      <c r="T12" s="84"/>
    </row>
    <row r="13" spans="1:23" s="24" customFormat="1" ht="20.100000000000001" customHeight="1" thickBot="1">
      <c r="A13" s="8"/>
      <c r="B13" s="64" t="s">
        <v>25</v>
      </c>
      <c r="C13" s="65">
        <v>99595.88</v>
      </c>
      <c r="D13" s="66">
        <f>(F13*12*$F$2)+(G13*12*$G$2)+(H13*12*$H$2)+(I13*12*$I$2)</f>
        <v>27989.779999999992</v>
      </c>
      <c r="E13" s="67"/>
      <c r="F13" s="68">
        <f>(F35+F36)/12</f>
        <v>129.58231481481479</v>
      </c>
      <c r="G13" s="68">
        <f>(G35+G36)/12</f>
        <v>129.58231481481479</v>
      </c>
      <c r="H13" s="68">
        <f>(H35+H36)/12</f>
        <v>129.58231481481479</v>
      </c>
      <c r="I13" s="69">
        <f>(I35+I36)/12</f>
        <v>129.58231481481479</v>
      </c>
      <c r="J13" s="70"/>
      <c r="K13" s="71" t="s">
        <v>26</v>
      </c>
      <c r="L13" s="78">
        <f>SUM(D14-C14)</f>
        <v>-40116</v>
      </c>
      <c r="M13" s="78" t="s">
        <v>27</v>
      </c>
      <c r="O13" s="85">
        <v>464.30981481481484</v>
      </c>
      <c r="P13" s="86">
        <v>464.30981481481484</v>
      </c>
      <c r="Q13" s="86">
        <v>464.30981481481484</v>
      </c>
      <c r="R13" s="87">
        <v>464.30981481481484</v>
      </c>
      <c r="S13" s="84"/>
      <c r="T13" s="84"/>
    </row>
    <row r="14" spans="1:23" s="24" customFormat="1" ht="20.100000000000001" customHeight="1" thickBot="1">
      <c r="A14" s="8"/>
      <c r="B14" s="64" t="s">
        <v>26</v>
      </c>
      <c r="C14" s="65">
        <v>40116</v>
      </c>
      <c r="D14" s="66"/>
      <c r="E14" s="67"/>
      <c r="F14" s="88"/>
      <c r="G14" s="88"/>
      <c r="H14" s="88"/>
      <c r="I14" s="89"/>
      <c r="J14" s="72"/>
      <c r="L14" s="90">
        <f>SUM(L10:L13)</f>
        <v>-95312.160000000062</v>
      </c>
    </row>
    <row r="15" spans="1:23" s="39" customFormat="1" ht="30.2" customHeight="1">
      <c r="A15" s="35" t="s">
        <v>6</v>
      </c>
      <c r="B15" s="9"/>
      <c r="C15" s="91"/>
      <c r="D15" s="38"/>
      <c r="E15" s="31" t="s">
        <v>0</v>
      </c>
      <c r="F15" s="19" t="s">
        <v>1</v>
      </c>
      <c r="G15" s="19" t="s">
        <v>2</v>
      </c>
      <c r="H15" s="19" t="s">
        <v>3</v>
      </c>
      <c r="I15" s="19" t="s">
        <v>4</v>
      </c>
      <c r="J15" s="34"/>
      <c r="L15" s="181"/>
      <c r="M15" s="181"/>
      <c r="O15" s="39">
        <v>8</v>
      </c>
      <c r="P15" s="39">
        <v>2</v>
      </c>
      <c r="Q15" s="39">
        <v>6</v>
      </c>
      <c r="R15" s="39">
        <v>2</v>
      </c>
    </row>
    <row r="16" spans="1:23" s="24" customFormat="1" ht="45" customHeight="1">
      <c r="A16" s="189" t="s">
        <v>28</v>
      </c>
      <c r="B16" s="190"/>
      <c r="C16" s="92"/>
      <c r="D16" s="43" t="s">
        <v>6</v>
      </c>
      <c r="E16" s="44"/>
      <c r="F16" s="93"/>
      <c r="G16" s="93"/>
      <c r="H16" s="93"/>
      <c r="I16" s="93"/>
      <c r="J16" s="94"/>
      <c r="K16" s="94"/>
      <c r="L16" s="95">
        <f>SUM(L17:L57)</f>
        <v>-75726.970000000176</v>
      </c>
      <c r="M16" s="94"/>
      <c r="O16" s="79">
        <f>SUM(O10:O11)*O15*12</f>
        <v>439041.23193955561</v>
      </c>
      <c r="P16" s="79">
        <f>SUM(P10:P11)*P15*12</f>
        <v>122285.3025528889</v>
      </c>
      <c r="Q16" s="79">
        <f>SUM(Q10:Q11)*Q15*12</f>
        <v>383161.77773066668</v>
      </c>
      <c r="R16" s="79">
        <f>SUM(R10:R11)*R15*12</f>
        <v>137136.73777688891</v>
      </c>
      <c r="S16" s="96"/>
      <c r="T16" s="96"/>
      <c r="U16" s="97"/>
    </row>
    <row r="17" spans="1:27" s="24" customFormat="1" ht="20.100000000000001" customHeight="1">
      <c r="A17" s="51">
        <v>2</v>
      </c>
      <c r="B17" s="52" t="s">
        <v>29</v>
      </c>
      <c r="C17" s="53">
        <f>SUM(C18:C25)</f>
        <v>61191.820000000007</v>
      </c>
      <c r="D17" s="54">
        <f>SUM(D18:D25)</f>
        <v>74110</v>
      </c>
      <c r="E17" s="55"/>
      <c r="F17" s="98">
        <f>SUM(F18:F24)</f>
        <v>3913.6222222222223</v>
      </c>
      <c r="G17" s="98">
        <f>SUM(G18:G24)</f>
        <v>4154.8222222222221</v>
      </c>
      <c r="H17" s="98">
        <f>SUM(H18:H24)</f>
        <v>4266.4222222222224</v>
      </c>
      <c r="I17" s="98">
        <f>SUM(I18:I24)</f>
        <v>4446.4222222222215</v>
      </c>
      <c r="J17" s="99"/>
      <c r="K17" s="99"/>
      <c r="L17" s="100">
        <f>D17-C17</f>
        <v>12918.179999999993</v>
      </c>
      <c r="M17" s="99"/>
      <c r="O17" s="101"/>
      <c r="P17" s="101"/>
      <c r="Q17" s="101"/>
      <c r="R17" s="97"/>
      <c r="S17" s="97"/>
      <c r="T17" s="97"/>
      <c r="U17" s="97"/>
    </row>
    <row r="18" spans="1:27" s="24" customFormat="1" ht="20.100000000000001" customHeight="1">
      <c r="A18" s="8"/>
      <c r="B18" s="64" t="s">
        <v>30</v>
      </c>
      <c r="C18" s="65">
        <v>24728.65</v>
      </c>
      <c r="D18" s="102">
        <v>15000</v>
      </c>
      <c r="E18" s="67">
        <v>1</v>
      </c>
      <c r="F18" s="88">
        <f>SUM(D18*$F$3)</f>
        <v>748.5</v>
      </c>
      <c r="G18" s="88">
        <f>SUM(D18*$G$3)</f>
        <v>849</v>
      </c>
      <c r="H18" s="88">
        <f>SUM(D18*$H$3)</f>
        <v>895.5</v>
      </c>
      <c r="I18" s="88">
        <f>SUM(D18*$I$3)</f>
        <v>970.49999999999989</v>
      </c>
      <c r="J18" s="72"/>
      <c r="K18" s="72"/>
      <c r="L18" s="72"/>
      <c r="M18" s="72"/>
      <c r="O18" s="101"/>
      <c r="P18" s="103"/>
      <c r="Q18" s="103"/>
      <c r="R18" s="97"/>
      <c r="S18" s="97"/>
      <c r="T18" s="97"/>
      <c r="U18" s="97"/>
    </row>
    <row r="19" spans="1:27" s="24" customFormat="1" ht="20.100000000000001" customHeight="1">
      <c r="A19" s="104"/>
      <c r="B19" s="64" t="s">
        <v>31</v>
      </c>
      <c r="C19" s="65">
        <v>0</v>
      </c>
      <c r="D19" s="102">
        <v>30000</v>
      </c>
      <c r="E19" s="105">
        <v>2</v>
      </c>
      <c r="F19" s="106">
        <f>SUM(D19/18)</f>
        <v>1666.6666666666667</v>
      </c>
      <c r="G19" s="106">
        <f t="shared" ref="G19:I20" si="0">F19</f>
        <v>1666.6666666666667</v>
      </c>
      <c r="H19" s="106">
        <f t="shared" si="0"/>
        <v>1666.6666666666667</v>
      </c>
      <c r="I19" s="106">
        <f t="shared" si="0"/>
        <v>1666.6666666666667</v>
      </c>
      <c r="J19" s="72"/>
      <c r="K19" s="72"/>
      <c r="L19" s="72"/>
      <c r="M19" s="72"/>
      <c r="N19" s="84"/>
      <c r="O19" s="101"/>
      <c r="P19" s="103"/>
      <c r="Q19" s="103"/>
      <c r="R19" s="97"/>
      <c r="S19" s="97"/>
      <c r="T19" s="97"/>
      <c r="U19" s="97"/>
    </row>
    <row r="20" spans="1:27" s="24" customFormat="1" ht="20.100000000000001" customHeight="1">
      <c r="A20" s="104"/>
      <c r="B20" s="64" t="s">
        <v>32</v>
      </c>
      <c r="C20" s="65">
        <v>0</v>
      </c>
      <c r="D20" s="102">
        <v>-30000</v>
      </c>
      <c r="E20" s="105">
        <v>2</v>
      </c>
      <c r="F20" s="106">
        <f>SUM(D20/18)</f>
        <v>-1666.6666666666667</v>
      </c>
      <c r="G20" s="106">
        <f t="shared" si="0"/>
        <v>-1666.6666666666667</v>
      </c>
      <c r="H20" s="106">
        <f t="shared" si="0"/>
        <v>-1666.6666666666667</v>
      </c>
      <c r="I20" s="106">
        <f t="shared" si="0"/>
        <v>-1666.6666666666667</v>
      </c>
      <c r="J20" s="72"/>
      <c r="K20" s="72"/>
      <c r="L20" s="72"/>
      <c r="M20" s="72"/>
      <c r="N20" s="84"/>
      <c r="O20" s="101"/>
      <c r="P20" s="103"/>
      <c r="Q20" s="103"/>
      <c r="R20" s="97"/>
      <c r="S20" s="97"/>
      <c r="T20" s="97"/>
      <c r="U20" s="97"/>
    </row>
    <row r="21" spans="1:27" s="24" customFormat="1" ht="20.100000000000001" customHeight="1" outlineLevel="1">
      <c r="A21" s="8"/>
      <c r="B21" s="64" t="s">
        <v>33</v>
      </c>
      <c r="C21" s="65">
        <v>3166.4</v>
      </c>
      <c r="D21" s="102">
        <v>15000</v>
      </c>
      <c r="E21" s="67">
        <v>1</v>
      </c>
      <c r="F21" s="88">
        <f>SUM(D21*$F$3)</f>
        <v>748.5</v>
      </c>
      <c r="G21" s="88">
        <f>SUM(D21*$G$3)</f>
        <v>849</v>
      </c>
      <c r="H21" s="88">
        <f>SUM(D21*$H$3)</f>
        <v>895.5</v>
      </c>
      <c r="I21" s="88">
        <f>SUM(D21*$I$3)</f>
        <v>970.49999999999989</v>
      </c>
      <c r="J21" s="72"/>
      <c r="K21" s="72"/>
      <c r="L21" s="72"/>
      <c r="M21" s="72"/>
      <c r="O21" s="101"/>
      <c r="P21" s="103"/>
      <c r="Q21" s="101"/>
      <c r="R21" s="97"/>
      <c r="S21" s="97"/>
      <c r="T21" s="97"/>
      <c r="U21" s="97"/>
    </row>
    <row r="22" spans="1:27" s="24" customFormat="1" ht="20.100000000000001" customHeight="1" outlineLevel="1">
      <c r="A22" s="8"/>
      <c r="B22" s="64" t="s">
        <v>34</v>
      </c>
      <c r="C22" s="65">
        <v>4281.1400000000003</v>
      </c>
      <c r="D22" s="102">
        <v>6000</v>
      </c>
      <c r="E22" s="67">
        <v>1</v>
      </c>
      <c r="F22" s="88">
        <f>SUM(D22*$F$3)</f>
        <v>299.39999999999998</v>
      </c>
      <c r="G22" s="88">
        <f>SUM(D22*$G$3)</f>
        <v>339.59999999999997</v>
      </c>
      <c r="H22" s="88">
        <f>SUM(D22*$H$3)</f>
        <v>358.20000000000005</v>
      </c>
      <c r="I22" s="88">
        <f>SUM(D22*$I$3)</f>
        <v>388.2</v>
      </c>
      <c r="J22" s="72"/>
      <c r="K22" s="72"/>
      <c r="L22" s="72"/>
      <c r="M22" s="72"/>
      <c r="P22" s="103"/>
      <c r="Q22" s="103"/>
      <c r="R22" s="97"/>
      <c r="S22" s="97"/>
      <c r="T22" s="97"/>
      <c r="U22" s="97"/>
    </row>
    <row r="23" spans="1:27" s="24" customFormat="1" ht="20.100000000000001" customHeight="1" outlineLevel="1">
      <c r="A23" s="104"/>
      <c r="B23" s="64" t="s">
        <v>35</v>
      </c>
      <c r="C23" s="65">
        <v>16415.63</v>
      </c>
      <c r="D23" s="102">
        <v>22110</v>
      </c>
      <c r="E23" s="105">
        <v>2</v>
      </c>
      <c r="F23" s="106">
        <f>SUM(D23/18)</f>
        <v>1228.3333333333333</v>
      </c>
      <c r="G23" s="106">
        <f t="shared" ref="G23:I24" si="1">F23</f>
        <v>1228.3333333333333</v>
      </c>
      <c r="H23" s="106">
        <f t="shared" si="1"/>
        <v>1228.3333333333333</v>
      </c>
      <c r="I23" s="106">
        <f t="shared" si="1"/>
        <v>1228.3333333333333</v>
      </c>
      <c r="J23" s="72"/>
      <c r="K23" s="72"/>
      <c r="L23" s="72"/>
      <c r="M23" s="72"/>
      <c r="N23" s="84"/>
      <c r="O23" s="101"/>
      <c r="P23" s="103"/>
      <c r="Q23" s="103"/>
      <c r="R23" s="97"/>
      <c r="S23" s="97"/>
      <c r="T23" s="97"/>
      <c r="U23" s="97"/>
    </row>
    <row r="24" spans="1:27" s="24" customFormat="1" ht="20.100000000000001" customHeight="1" outlineLevel="1">
      <c r="A24" s="104"/>
      <c r="B24" s="107" t="s">
        <v>36</v>
      </c>
      <c r="C24" s="65">
        <v>12600</v>
      </c>
      <c r="D24" s="102">
        <v>16000</v>
      </c>
      <c r="E24" s="67">
        <v>2</v>
      </c>
      <c r="F24" s="106">
        <f>SUM(D24/18)</f>
        <v>888.88888888888891</v>
      </c>
      <c r="G24" s="106">
        <f t="shared" si="1"/>
        <v>888.88888888888891</v>
      </c>
      <c r="H24" s="106">
        <f t="shared" si="1"/>
        <v>888.88888888888891</v>
      </c>
      <c r="I24" s="106">
        <f t="shared" si="1"/>
        <v>888.88888888888891</v>
      </c>
      <c r="J24" s="72"/>
      <c r="K24" s="72"/>
      <c r="L24" s="72"/>
      <c r="M24" s="72"/>
      <c r="O24" s="108"/>
      <c r="P24" s="101"/>
      <c r="Q24" s="109"/>
      <c r="R24" s="79"/>
      <c r="S24" s="79"/>
      <c r="T24" s="79"/>
      <c r="U24" s="79"/>
    </row>
    <row r="25" spans="1:27" s="24" customFormat="1" ht="20.100000000000001" customHeight="1" outlineLevel="1">
      <c r="A25" s="8"/>
      <c r="B25" s="110" t="s">
        <v>6</v>
      </c>
      <c r="C25" s="111"/>
      <c r="D25" s="112"/>
      <c r="E25" s="113"/>
      <c r="F25" s="88"/>
      <c r="G25" s="88"/>
      <c r="H25" s="88"/>
      <c r="I25" s="88"/>
      <c r="J25" s="72"/>
      <c r="K25" s="72"/>
      <c r="L25" s="72"/>
      <c r="M25" s="72"/>
      <c r="O25" s="84"/>
    </row>
    <row r="26" spans="1:27" s="24" customFormat="1" ht="20.100000000000001" customHeight="1" outlineLevel="1">
      <c r="A26" s="51">
        <v>3</v>
      </c>
      <c r="B26" s="52" t="s">
        <v>37</v>
      </c>
      <c r="C26" s="53">
        <f>SUM(C27:C37)</f>
        <v>337796.51</v>
      </c>
      <c r="D26" s="54">
        <f>SUM(D27:D37)</f>
        <v>266392.83999999997</v>
      </c>
      <c r="E26" s="114"/>
      <c r="F26" s="98">
        <f>SUM(F27:F37)</f>
        <v>12774.005933666665</v>
      </c>
      <c r="G26" s="98">
        <f>SUM(G27:G37)</f>
        <v>13595.645544666666</v>
      </c>
      <c r="H26" s="98">
        <f>SUM(H27:H37)</f>
        <v>15120.284767666664</v>
      </c>
      <c r="I26" s="98">
        <f>SUM(I27:I37)</f>
        <v>15643.896417666665</v>
      </c>
      <c r="J26" s="99"/>
      <c r="K26" s="99"/>
      <c r="L26" s="100">
        <f>D26-C26</f>
        <v>-71403.670000000042</v>
      </c>
      <c r="M26" s="99"/>
      <c r="P26" s="115"/>
    </row>
    <row r="27" spans="1:27" s="24" customFormat="1" ht="20.100000000000001" customHeight="1" outlineLevel="1">
      <c r="A27" s="104"/>
      <c r="B27" s="107" t="s">
        <v>38</v>
      </c>
      <c r="C27" s="65">
        <v>78082.7</v>
      </c>
      <c r="D27" s="102">
        <v>78082.7</v>
      </c>
      <c r="E27" s="67">
        <v>1</v>
      </c>
      <c r="F27" s="88">
        <f>SUM(D27*$F$3)</f>
        <v>3896.3267299999998</v>
      </c>
      <c r="G27" s="88">
        <f>SUM(D27*$G$3)</f>
        <v>4419.4808199999998</v>
      </c>
      <c r="H27" s="88">
        <f>SUM(D27*$H$3)</f>
        <v>4661.53719</v>
      </c>
      <c r="I27" s="88">
        <f>SUM(D27*$I$3)</f>
        <v>5051.9506899999997</v>
      </c>
      <c r="J27" s="72"/>
      <c r="K27" s="72"/>
      <c r="L27" s="72"/>
      <c r="M27" s="72"/>
      <c r="P27" s="116"/>
    </row>
    <row r="28" spans="1:27" s="24" customFormat="1" ht="20.100000000000001" customHeight="1" outlineLevel="1">
      <c r="A28" s="104"/>
      <c r="B28" s="107" t="s">
        <v>39</v>
      </c>
      <c r="C28" s="65">
        <v>46840.74</v>
      </c>
      <c r="D28" s="102">
        <v>46840.73</v>
      </c>
      <c r="E28" s="67">
        <v>2</v>
      </c>
      <c r="F28" s="106">
        <f>SUM(D28/18)</f>
        <v>2602.262777777778</v>
      </c>
      <c r="G28" s="106">
        <f>F28</f>
        <v>2602.262777777778</v>
      </c>
      <c r="H28" s="106">
        <f>G28</f>
        <v>2602.262777777778</v>
      </c>
      <c r="I28" s="106">
        <f>H28</f>
        <v>2602.262777777778</v>
      </c>
      <c r="J28" s="72"/>
      <c r="K28" s="72"/>
      <c r="L28" s="72"/>
      <c r="M28" s="72"/>
      <c r="V28" s="117"/>
      <c r="W28" s="117"/>
      <c r="X28" s="117"/>
      <c r="Y28" s="117"/>
      <c r="Z28" s="117"/>
      <c r="AA28" s="117"/>
    </row>
    <row r="29" spans="1:27" s="24" customFormat="1" ht="20.100000000000001" customHeight="1" outlineLevel="1">
      <c r="A29" s="104"/>
      <c r="B29" s="107" t="s">
        <v>40</v>
      </c>
      <c r="C29" s="65">
        <v>434.29</v>
      </c>
      <c r="D29" s="102">
        <v>434.3</v>
      </c>
      <c r="E29" s="67">
        <v>1</v>
      </c>
      <c r="F29" s="88">
        <f>SUM(D29*$F$3)</f>
        <v>21.671569999999999</v>
      </c>
      <c r="G29" s="88">
        <f>SUM(D29*$G$3)</f>
        <v>24.581379999999999</v>
      </c>
      <c r="H29" s="88">
        <f>SUM(D29*$H$3)</f>
        <v>25.927710000000001</v>
      </c>
      <c r="I29" s="88">
        <f>SUM(D29*$I$3)</f>
        <v>28.099209999999999</v>
      </c>
      <c r="J29" s="72"/>
      <c r="K29" s="72"/>
      <c r="L29" s="72"/>
      <c r="M29" s="72"/>
      <c r="O29" s="118">
        <f>D27+D28+D29</f>
        <v>125357.73</v>
      </c>
      <c r="P29" s="119" t="s">
        <v>41</v>
      </c>
      <c r="Q29" s="120"/>
      <c r="R29" s="120"/>
      <c r="S29" s="120"/>
      <c r="T29" s="120"/>
      <c r="V29" s="117"/>
      <c r="W29" s="117"/>
      <c r="X29" s="117"/>
      <c r="Y29" s="117"/>
      <c r="Z29" s="117"/>
      <c r="AA29" s="117"/>
    </row>
    <row r="30" spans="1:27" s="24" customFormat="1" ht="20.100000000000001" customHeight="1" outlineLevel="1">
      <c r="A30" s="104"/>
      <c r="B30" s="107" t="s">
        <v>24</v>
      </c>
      <c r="C30" s="65">
        <v>53580.959999999999</v>
      </c>
      <c r="D30" s="66">
        <f>SUM(F30*$F$2)+G30*$G$2+H30*$H$2+I30*$I$2+15000</f>
        <v>66840</v>
      </c>
      <c r="E30" s="67">
        <v>3</v>
      </c>
      <c r="F30" s="106">
        <f>SUM(F12)*12</f>
        <v>2280</v>
      </c>
      <c r="G30" s="106">
        <f>SUM(G12)*12</f>
        <v>2400</v>
      </c>
      <c r="H30" s="106">
        <f>SUM(H12)*12</f>
        <v>3600</v>
      </c>
      <c r="I30" s="106">
        <f>SUM(I12)*12</f>
        <v>3600</v>
      </c>
      <c r="J30" s="72"/>
      <c r="K30" s="72"/>
      <c r="L30" s="72"/>
      <c r="M30" s="72"/>
    </row>
    <row r="31" spans="1:27" s="24" customFormat="1" ht="20.100000000000001" customHeight="1" outlineLevel="1">
      <c r="A31" s="104"/>
      <c r="B31" s="107" t="s">
        <v>42</v>
      </c>
      <c r="C31" s="65">
        <v>31561.98</v>
      </c>
      <c r="D31" s="102">
        <v>20000</v>
      </c>
      <c r="E31" s="67">
        <v>2</v>
      </c>
      <c r="F31" s="106">
        <f>SUM(D31/18)</f>
        <v>1111.1111111111111</v>
      </c>
      <c r="G31" s="106">
        <f>F31</f>
        <v>1111.1111111111111</v>
      </c>
      <c r="H31" s="106">
        <f>G31</f>
        <v>1111.1111111111111</v>
      </c>
      <c r="I31" s="106">
        <f>H31</f>
        <v>1111.1111111111111</v>
      </c>
      <c r="J31" s="72"/>
      <c r="K31" s="72"/>
      <c r="L31" s="72"/>
      <c r="M31" s="72"/>
      <c r="P31" s="121"/>
      <c r="Q31" s="122"/>
      <c r="R31" s="122"/>
      <c r="S31" s="117"/>
      <c r="T31" s="117"/>
      <c r="U31" s="117"/>
      <c r="V31" s="117"/>
      <c r="W31" s="117"/>
      <c r="X31" s="117"/>
      <c r="Y31" s="117"/>
      <c r="Z31" s="117"/>
      <c r="AA31" s="117"/>
    </row>
    <row r="32" spans="1:27" s="24" customFormat="1" ht="20.100000000000001" customHeight="1" outlineLevel="1">
      <c r="A32" s="104"/>
      <c r="B32" s="107" t="s">
        <v>43</v>
      </c>
      <c r="C32" s="65">
        <v>25792.85</v>
      </c>
      <c r="D32" s="102">
        <v>26205.33</v>
      </c>
      <c r="E32" s="67">
        <v>1</v>
      </c>
      <c r="F32" s="88">
        <f>SUM(D32*$F$3)</f>
        <v>1307.6459670000002</v>
      </c>
      <c r="G32" s="88">
        <f>SUM(D32*$G$3)</f>
        <v>1483.2216780000001</v>
      </c>
      <c r="H32" s="88">
        <f>SUM(D32*$H$3)</f>
        <v>1564.4582010000001</v>
      </c>
      <c r="I32" s="88">
        <f>SUM(D32*$I$3)</f>
        <v>1695.4848509999999</v>
      </c>
      <c r="J32" s="72"/>
      <c r="K32" s="72"/>
      <c r="L32" s="72"/>
      <c r="M32" s="72"/>
      <c r="Q32" s="123"/>
      <c r="R32" s="124"/>
      <c r="S32" s="124"/>
      <c r="T32" s="124"/>
      <c r="Y32" s="117"/>
      <c r="Z32" s="117"/>
      <c r="AA32" s="117"/>
    </row>
    <row r="33" spans="1:80" s="24" customFormat="1" ht="20.100000000000001" customHeight="1" outlineLevel="1">
      <c r="A33" s="8"/>
      <c r="B33" s="125" t="s">
        <v>44</v>
      </c>
      <c r="C33" s="65">
        <v>0</v>
      </c>
      <c r="D33" s="102">
        <v>0</v>
      </c>
      <c r="E33" s="67">
        <v>2</v>
      </c>
      <c r="F33" s="106">
        <f>SUM(D33/18)</f>
        <v>0</v>
      </c>
      <c r="G33" s="106">
        <f t="shared" ref="G33:I37" si="2">F33</f>
        <v>0</v>
      </c>
      <c r="H33" s="106">
        <f t="shared" si="2"/>
        <v>0</v>
      </c>
      <c r="I33" s="106">
        <f t="shared" si="2"/>
        <v>0</v>
      </c>
      <c r="J33" s="72"/>
      <c r="K33" s="72"/>
      <c r="L33" s="72"/>
      <c r="M33" s="72"/>
      <c r="Q33" s="123"/>
      <c r="R33" s="124"/>
      <c r="S33" s="124"/>
      <c r="T33" s="124"/>
      <c r="Y33" s="117"/>
      <c r="Z33" s="117"/>
      <c r="AA33" s="117"/>
    </row>
    <row r="34" spans="1:80" s="24" customFormat="1" ht="20.100000000000001" customHeight="1" outlineLevel="1">
      <c r="A34" s="8"/>
      <c r="B34" s="125" t="s">
        <v>45</v>
      </c>
      <c r="C34" s="65">
        <v>0</v>
      </c>
      <c r="D34" s="102">
        <v>0</v>
      </c>
      <c r="E34" s="67">
        <v>2</v>
      </c>
      <c r="F34" s="106">
        <f>SUM(D34/18)</f>
        <v>0</v>
      </c>
      <c r="G34" s="106">
        <f t="shared" si="2"/>
        <v>0</v>
      </c>
      <c r="H34" s="106">
        <f t="shared" si="2"/>
        <v>0</v>
      </c>
      <c r="I34" s="106">
        <f t="shared" si="2"/>
        <v>0</v>
      </c>
      <c r="J34" s="72"/>
      <c r="K34" s="72"/>
      <c r="L34" s="72"/>
      <c r="M34" s="72"/>
      <c r="Q34" s="123"/>
      <c r="R34" s="124"/>
      <c r="S34" s="124"/>
      <c r="T34" s="124"/>
      <c r="Y34" s="117"/>
      <c r="Z34" s="117"/>
      <c r="AA34" s="117"/>
    </row>
    <row r="35" spans="1:80" s="24" customFormat="1" ht="20.100000000000001" customHeight="1" outlineLevel="1">
      <c r="A35" s="104"/>
      <c r="B35" s="107" t="s">
        <v>46</v>
      </c>
      <c r="C35" s="65">
        <v>89640</v>
      </c>
      <c r="D35" s="102">
        <v>15512.4</v>
      </c>
      <c r="E35" s="67">
        <v>2</v>
      </c>
      <c r="F35" s="106">
        <f>SUM(D35/18)</f>
        <v>861.8</v>
      </c>
      <c r="G35" s="106">
        <f t="shared" si="2"/>
        <v>861.8</v>
      </c>
      <c r="H35" s="106">
        <f t="shared" si="2"/>
        <v>861.8</v>
      </c>
      <c r="I35" s="106">
        <f t="shared" si="2"/>
        <v>861.8</v>
      </c>
      <c r="J35" s="72"/>
      <c r="K35" s="72"/>
      <c r="L35" s="72"/>
      <c r="M35" s="72"/>
      <c r="Q35" s="123"/>
      <c r="R35" s="124"/>
      <c r="S35" s="124"/>
      <c r="T35" s="124"/>
      <c r="Y35" s="117"/>
      <c r="Z35" s="117"/>
      <c r="AA35" s="117"/>
    </row>
    <row r="36" spans="1:80" s="24" customFormat="1" ht="20.100000000000001" customHeight="1" outlineLevel="1">
      <c r="A36" s="104"/>
      <c r="B36" s="107" t="s">
        <v>47</v>
      </c>
      <c r="C36" s="65">
        <v>11862.99</v>
      </c>
      <c r="D36" s="102">
        <v>12477.38</v>
      </c>
      <c r="E36" s="67">
        <v>2</v>
      </c>
      <c r="F36" s="106">
        <f>SUM(D36/18)</f>
        <v>693.18777777777768</v>
      </c>
      <c r="G36" s="106">
        <f t="shared" si="2"/>
        <v>693.18777777777768</v>
      </c>
      <c r="H36" s="106">
        <f t="shared" si="2"/>
        <v>693.18777777777768</v>
      </c>
      <c r="I36" s="106">
        <f t="shared" si="2"/>
        <v>693.18777777777768</v>
      </c>
      <c r="J36" s="72"/>
      <c r="K36" s="72"/>
      <c r="L36" s="72"/>
      <c r="M36" s="72"/>
      <c r="Q36" s="123"/>
      <c r="R36" s="124"/>
      <c r="S36" s="124"/>
      <c r="T36" s="124"/>
      <c r="Y36" s="117"/>
      <c r="Z36" s="117"/>
      <c r="AA36" s="117"/>
    </row>
    <row r="37" spans="1:80" s="24" customFormat="1" ht="20.100000000000001" customHeight="1" outlineLevel="1">
      <c r="A37" s="8"/>
      <c r="B37" s="125" t="s">
        <v>48</v>
      </c>
      <c r="C37" s="65">
        <v>0</v>
      </c>
      <c r="D37" s="102"/>
      <c r="E37" s="67">
        <v>2</v>
      </c>
      <c r="F37" s="106">
        <f>SUM(D37/18)</f>
        <v>0</v>
      </c>
      <c r="G37" s="106">
        <f t="shared" si="2"/>
        <v>0</v>
      </c>
      <c r="H37" s="106">
        <f t="shared" si="2"/>
        <v>0</v>
      </c>
      <c r="I37" s="106">
        <f t="shared" si="2"/>
        <v>0</v>
      </c>
      <c r="J37" s="72"/>
      <c r="K37" s="72"/>
      <c r="L37" s="72"/>
      <c r="M37" s="72"/>
      <c r="Q37" s="123"/>
      <c r="R37" s="124"/>
      <c r="S37" s="124"/>
      <c r="T37" s="124"/>
      <c r="Y37" s="117"/>
      <c r="Z37" s="117"/>
      <c r="AA37" s="117"/>
    </row>
    <row r="38" spans="1:80" s="24" customFormat="1" ht="20.100000000000001" customHeight="1">
      <c r="A38" s="8"/>
      <c r="B38" s="125"/>
      <c r="C38" s="126"/>
      <c r="D38" s="66"/>
      <c r="E38" s="67"/>
      <c r="F38" s="106"/>
      <c r="G38" s="106"/>
      <c r="H38" s="106"/>
      <c r="I38" s="106"/>
      <c r="J38" s="72"/>
      <c r="K38" s="72"/>
      <c r="L38" s="72"/>
      <c r="M38" s="72"/>
      <c r="Q38" s="123"/>
      <c r="R38" s="124"/>
      <c r="S38" s="124"/>
      <c r="T38" s="124"/>
      <c r="Y38" s="117"/>
      <c r="Z38" s="117"/>
      <c r="AA38" s="117"/>
    </row>
    <row r="39" spans="1:80" s="24" customFormat="1" ht="20.100000000000001" customHeight="1">
      <c r="A39" s="51">
        <v>4</v>
      </c>
      <c r="B39" s="127" t="s">
        <v>49</v>
      </c>
      <c r="C39" s="53">
        <f>SUM(C40:C48)</f>
        <v>69349.47</v>
      </c>
      <c r="D39" s="54">
        <f>SUM(D40:D48)</f>
        <v>48000</v>
      </c>
      <c r="E39" s="128"/>
      <c r="F39" s="98">
        <f>SUM(F40:F48)</f>
        <v>2666.6666666666665</v>
      </c>
      <c r="G39" s="98">
        <f>SUM(G40:G48)</f>
        <v>2666.6666666666665</v>
      </c>
      <c r="H39" s="98">
        <f>SUM(H40:H48)</f>
        <v>2666.6666666666665</v>
      </c>
      <c r="I39" s="98">
        <f>SUM(I40:I48)</f>
        <v>2666.6666666666665</v>
      </c>
      <c r="J39" s="99"/>
      <c r="K39" s="99"/>
      <c r="L39" s="100">
        <f>D39-C39</f>
        <v>-21349.47</v>
      </c>
      <c r="M39" s="99"/>
      <c r="Q39" s="123"/>
      <c r="R39" s="124"/>
      <c r="S39" s="124"/>
      <c r="T39" s="124"/>
      <c r="Y39" s="117"/>
      <c r="Z39" s="117"/>
      <c r="AA39" s="117"/>
    </row>
    <row r="40" spans="1:80" s="24" customFormat="1" ht="20.100000000000001" customHeight="1">
      <c r="A40" s="8"/>
      <c r="B40" s="129" t="s">
        <v>50</v>
      </c>
      <c r="C40" s="65">
        <v>9413.1200000000008</v>
      </c>
      <c r="D40" s="130">
        <v>10000</v>
      </c>
      <c r="E40" s="67">
        <v>2</v>
      </c>
      <c r="F40" s="106">
        <f t="shared" ref="F40:F48" si="3">SUM(D40/18)</f>
        <v>555.55555555555554</v>
      </c>
      <c r="G40" s="106">
        <f t="shared" ref="G40:I48" si="4">F40</f>
        <v>555.55555555555554</v>
      </c>
      <c r="H40" s="106">
        <f t="shared" si="4"/>
        <v>555.55555555555554</v>
      </c>
      <c r="I40" s="106">
        <f t="shared" si="4"/>
        <v>555.55555555555554</v>
      </c>
      <c r="J40" s="72"/>
      <c r="K40" s="72"/>
      <c r="L40" s="72"/>
      <c r="M40" s="72"/>
      <c r="Q40" s="123"/>
      <c r="R40" s="124"/>
      <c r="S40" s="124"/>
      <c r="T40" s="124"/>
      <c r="Y40" s="117"/>
      <c r="Z40" s="117"/>
      <c r="AA40" s="117"/>
    </row>
    <row r="41" spans="1:80" s="24" customFormat="1" ht="20.100000000000001" customHeight="1" outlineLevel="1">
      <c r="A41" s="8"/>
      <c r="B41" s="129" t="s">
        <v>51</v>
      </c>
      <c r="C41" s="65">
        <v>0</v>
      </c>
      <c r="D41" s="130">
        <v>0</v>
      </c>
      <c r="E41" s="67">
        <v>2</v>
      </c>
      <c r="F41" s="106">
        <f t="shared" si="3"/>
        <v>0</v>
      </c>
      <c r="G41" s="106">
        <f t="shared" si="4"/>
        <v>0</v>
      </c>
      <c r="H41" s="106">
        <f t="shared" si="4"/>
        <v>0</v>
      </c>
      <c r="I41" s="106">
        <f t="shared" si="4"/>
        <v>0</v>
      </c>
      <c r="J41" s="72"/>
      <c r="K41" s="72"/>
      <c r="L41" s="72"/>
      <c r="M41" s="72"/>
      <c r="Q41" s="123"/>
      <c r="R41" s="124"/>
      <c r="S41" s="124"/>
      <c r="T41" s="124"/>
      <c r="Y41" s="117"/>
      <c r="Z41" s="117"/>
      <c r="AA41" s="117"/>
    </row>
    <row r="42" spans="1:80" s="24" customFormat="1" ht="20.100000000000001" customHeight="1">
      <c r="A42" s="8"/>
      <c r="B42" s="129" t="s">
        <v>52</v>
      </c>
      <c r="C42" s="65">
        <v>0</v>
      </c>
      <c r="D42" s="130">
        <v>0</v>
      </c>
      <c r="E42" s="67">
        <v>2</v>
      </c>
      <c r="F42" s="106">
        <f t="shared" si="3"/>
        <v>0</v>
      </c>
      <c r="G42" s="106">
        <f t="shared" si="4"/>
        <v>0</v>
      </c>
      <c r="H42" s="106">
        <f t="shared" si="4"/>
        <v>0</v>
      </c>
      <c r="I42" s="106">
        <f t="shared" si="4"/>
        <v>0</v>
      </c>
      <c r="J42" s="72"/>
      <c r="K42" s="72"/>
      <c r="L42" s="72"/>
      <c r="M42" s="72"/>
      <c r="Q42" s="123"/>
      <c r="R42" s="124"/>
      <c r="S42" s="124"/>
      <c r="T42" s="124"/>
    </row>
    <row r="43" spans="1:80" s="24" customFormat="1" ht="20.100000000000001" customHeight="1">
      <c r="A43" s="8"/>
      <c r="B43" s="129" t="s">
        <v>53</v>
      </c>
      <c r="C43" s="65">
        <v>0</v>
      </c>
      <c r="D43" s="130">
        <v>0</v>
      </c>
      <c r="E43" s="67">
        <v>2</v>
      </c>
      <c r="F43" s="106">
        <f t="shared" si="3"/>
        <v>0</v>
      </c>
      <c r="G43" s="106">
        <f t="shared" si="4"/>
        <v>0</v>
      </c>
      <c r="H43" s="106">
        <f t="shared" si="4"/>
        <v>0</v>
      </c>
      <c r="I43" s="106">
        <f t="shared" si="4"/>
        <v>0</v>
      </c>
      <c r="J43" s="72"/>
      <c r="K43" s="72"/>
      <c r="L43" s="72"/>
      <c r="M43" s="72"/>
      <c r="Q43" s="123"/>
      <c r="R43" s="124"/>
      <c r="S43" s="124"/>
      <c r="T43" s="124"/>
    </row>
    <row r="44" spans="1:80" s="24" customFormat="1" ht="20.100000000000001" customHeight="1">
      <c r="A44" s="8"/>
      <c r="B44" s="129" t="s">
        <v>54</v>
      </c>
      <c r="C44" s="65">
        <v>16250</v>
      </c>
      <c r="D44" s="130">
        <v>16000</v>
      </c>
      <c r="E44" s="67">
        <v>2</v>
      </c>
      <c r="F44" s="106">
        <f t="shared" si="3"/>
        <v>888.88888888888891</v>
      </c>
      <c r="G44" s="106">
        <f t="shared" si="4"/>
        <v>888.88888888888891</v>
      </c>
      <c r="H44" s="106">
        <f t="shared" si="4"/>
        <v>888.88888888888891</v>
      </c>
      <c r="I44" s="106">
        <f t="shared" si="4"/>
        <v>888.88888888888891</v>
      </c>
      <c r="J44" s="72"/>
      <c r="K44" s="72"/>
      <c r="L44" s="72"/>
      <c r="M44" s="72"/>
      <c r="Q44" s="123"/>
      <c r="R44" s="124"/>
      <c r="S44" s="124"/>
      <c r="T44" s="124"/>
    </row>
    <row r="45" spans="1:80" s="24" customFormat="1" ht="20.100000000000001" customHeight="1">
      <c r="A45" s="8"/>
      <c r="B45" s="129" t="s">
        <v>55</v>
      </c>
      <c r="C45" s="65">
        <v>7700</v>
      </c>
      <c r="D45" s="130">
        <v>5000</v>
      </c>
      <c r="E45" s="67">
        <v>2</v>
      </c>
      <c r="F45" s="106">
        <f t="shared" si="3"/>
        <v>277.77777777777777</v>
      </c>
      <c r="G45" s="106">
        <f t="shared" si="4"/>
        <v>277.77777777777777</v>
      </c>
      <c r="H45" s="106">
        <f t="shared" si="4"/>
        <v>277.77777777777777</v>
      </c>
      <c r="I45" s="106">
        <f t="shared" si="4"/>
        <v>277.77777777777777</v>
      </c>
      <c r="J45" s="72"/>
      <c r="K45" s="72"/>
      <c r="L45" s="72"/>
      <c r="M45" s="72"/>
      <c r="Q45" s="123"/>
      <c r="R45" s="124"/>
      <c r="S45" s="124"/>
      <c r="T45" s="124"/>
    </row>
    <row r="46" spans="1:80" s="24" customFormat="1" ht="20.100000000000001" customHeight="1">
      <c r="A46" s="8"/>
      <c r="B46" s="129" t="s">
        <v>56</v>
      </c>
      <c r="C46" s="65">
        <v>731.57</v>
      </c>
      <c r="D46" s="130">
        <v>3000</v>
      </c>
      <c r="E46" s="67">
        <v>2</v>
      </c>
      <c r="F46" s="106">
        <f t="shared" si="3"/>
        <v>166.66666666666666</v>
      </c>
      <c r="G46" s="106">
        <f t="shared" si="4"/>
        <v>166.66666666666666</v>
      </c>
      <c r="H46" s="106">
        <f t="shared" si="4"/>
        <v>166.66666666666666</v>
      </c>
      <c r="I46" s="106">
        <f t="shared" si="4"/>
        <v>166.66666666666666</v>
      </c>
      <c r="J46" s="72"/>
      <c r="K46" s="72"/>
      <c r="L46" s="72"/>
      <c r="M46" s="72"/>
      <c r="Q46" s="123"/>
      <c r="R46" s="124"/>
      <c r="S46" s="124"/>
      <c r="T46" s="124"/>
    </row>
    <row r="47" spans="1:80" s="24" customFormat="1" ht="20.100000000000001" customHeight="1">
      <c r="A47" s="8"/>
      <c r="B47" s="129" t="s">
        <v>57</v>
      </c>
      <c r="C47" s="65">
        <v>2664.7799999999997</v>
      </c>
      <c r="D47" s="130">
        <v>5000</v>
      </c>
      <c r="E47" s="67">
        <v>2</v>
      </c>
      <c r="F47" s="106">
        <f t="shared" si="3"/>
        <v>277.77777777777777</v>
      </c>
      <c r="G47" s="106">
        <f t="shared" si="4"/>
        <v>277.77777777777777</v>
      </c>
      <c r="H47" s="106">
        <f t="shared" si="4"/>
        <v>277.77777777777777</v>
      </c>
      <c r="I47" s="106">
        <f t="shared" si="4"/>
        <v>277.77777777777777</v>
      </c>
      <c r="J47" s="72"/>
      <c r="K47" s="72"/>
      <c r="L47" s="72"/>
      <c r="M47" s="72"/>
      <c r="Q47" s="123"/>
      <c r="R47" s="124"/>
      <c r="S47" s="124"/>
      <c r="T47" s="124"/>
    </row>
    <row r="48" spans="1:80" s="24" customFormat="1" ht="20.100000000000001" customHeight="1">
      <c r="A48" s="8"/>
      <c r="B48" s="129" t="s">
        <v>58</v>
      </c>
      <c r="C48" s="65">
        <v>32590</v>
      </c>
      <c r="D48" s="130">
        <v>9000</v>
      </c>
      <c r="E48" s="67">
        <v>2</v>
      </c>
      <c r="F48" s="106">
        <f t="shared" si="3"/>
        <v>500</v>
      </c>
      <c r="G48" s="106">
        <f t="shared" si="4"/>
        <v>500</v>
      </c>
      <c r="H48" s="106">
        <f t="shared" si="4"/>
        <v>500</v>
      </c>
      <c r="I48" s="106">
        <f t="shared" si="4"/>
        <v>500</v>
      </c>
      <c r="J48" s="72"/>
      <c r="K48" s="72"/>
      <c r="L48" s="72"/>
      <c r="M48" s="72"/>
      <c r="Q48" s="123"/>
      <c r="R48" s="124"/>
      <c r="S48" s="124"/>
      <c r="T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row>
    <row r="49" spans="1:80" s="24" customFormat="1" ht="20.100000000000001" customHeight="1" thickBot="1">
      <c r="A49" s="8"/>
      <c r="B49" s="129"/>
      <c r="C49" s="91"/>
      <c r="D49" s="131"/>
      <c r="E49" s="67"/>
      <c r="F49" s="106"/>
      <c r="G49" s="106"/>
      <c r="H49" s="106"/>
      <c r="I49" s="106"/>
      <c r="J49" s="72"/>
      <c r="K49" s="72"/>
      <c r="L49" s="72"/>
      <c r="M49" s="72"/>
      <c r="Q49" s="123"/>
      <c r="R49" s="124"/>
      <c r="S49" s="124"/>
      <c r="T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row>
    <row r="50" spans="1:80" s="24" customFormat="1" ht="20.100000000000001" hidden="1" customHeight="1" outlineLevel="1">
      <c r="A50" s="51">
        <v>5</v>
      </c>
      <c r="B50" s="127" t="s">
        <v>59</v>
      </c>
      <c r="C50" s="53">
        <f>SUM(C51:C52)</f>
        <v>0</v>
      </c>
      <c r="D50" s="54">
        <f>SUM(D51:D52)</f>
        <v>0</v>
      </c>
      <c r="E50" s="128"/>
      <c r="F50" s="98">
        <f>SUM(F51+F52)</f>
        <v>0</v>
      </c>
      <c r="G50" s="98">
        <f>SUM(G51+G52)</f>
        <v>0</v>
      </c>
      <c r="H50" s="98">
        <f>SUM(H51+H52)</f>
        <v>0</v>
      </c>
      <c r="I50" s="98">
        <f>SUM(I51+I52)</f>
        <v>0</v>
      </c>
      <c r="J50" s="99"/>
      <c r="K50" s="99"/>
      <c r="L50" s="100">
        <f>D50-C50</f>
        <v>0</v>
      </c>
      <c r="M50" s="99"/>
      <c r="Q50" s="123"/>
      <c r="R50" s="124"/>
      <c r="S50" s="124"/>
      <c r="T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row>
    <row r="51" spans="1:80" s="24" customFormat="1" ht="20.100000000000001" hidden="1" customHeight="1" outlineLevel="1">
      <c r="A51" s="8"/>
      <c r="B51" s="129" t="s">
        <v>59</v>
      </c>
      <c r="C51" s="65">
        <v>0</v>
      </c>
      <c r="D51" s="132">
        <v>0</v>
      </c>
      <c r="E51" s="67">
        <v>2</v>
      </c>
      <c r="F51" s="106">
        <f>SUM($D$51/18)</f>
        <v>0</v>
      </c>
      <c r="G51" s="106">
        <f>SUM($D$51/18)</f>
        <v>0</v>
      </c>
      <c r="H51" s="106">
        <f>SUM($D$51/18)</f>
        <v>0</v>
      </c>
      <c r="I51" s="106">
        <f>SUM($D$51/18)</f>
        <v>0</v>
      </c>
      <c r="J51" s="72"/>
      <c r="K51" s="72"/>
      <c r="L51" s="72"/>
      <c r="M51" s="72"/>
      <c r="Q51" s="123"/>
      <c r="R51" s="124"/>
      <c r="S51" s="124"/>
      <c r="T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row>
    <row r="52" spans="1:80" s="134" customFormat="1" ht="20.100000000000001" hidden="1" customHeight="1" outlineLevel="1" thickBot="1">
      <c r="A52" s="8"/>
      <c r="B52" s="133"/>
      <c r="C52" s="65"/>
      <c r="D52" s="66"/>
      <c r="E52" s="67"/>
      <c r="F52" s="106"/>
      <c r="G52" s="106"/>
      <c r="H52" s="106"/>
      <c r="I52" s="106"/>
      <c r="J52" s="72"/>
      <c r="K52" s="72"/>
      <c r="L52" s="72"/>
      <c r="M52" s="72"/>
      <c r="N52" s="24"/>
      <c r="O52" s="24"/>
      <c r="P52" s="24"/>
      <c r="Q52" s="123"/>
      <c r="R52" s="124"/>
      <c r="S52" s="124"/>
      <c r="T52" s="124"/>
      <c r="U52" s="24"/>
      <c r="V52" s="24"/>
      <c r="W52" s="24"/>
      <c r="X52" s="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row>
    <row r="53" spans="1:80" s="24" customFormat="1" ht="42.75" customHeight="1" collapsed="1" thickBot="1">
      <c r="A53" s="135" t="s">
        <v>60</v>
      </c>
      <c r="B53" s="136"/>
      <c r="C53" s="137">
        <f>SUM(C50+C39+C26+C17)</f>
        <v>468337.8</v>
      </c>
      <c r="D53" s="138">
        <f>SUM(D39+D26+D17)+D50</f>
        <v>388502.83999999997</v>
      </c>
      <c r="E53" s="139" t="s">
        <v>6</v>
      </c>
      <c r="F53" s="140">
        <f>SUM(F39+F26+F17)+F50</f>
        <v>19354.294822555552</v>
      </c>
      <c r="G53" s="140">
        <f>SUM(G39+G26+G17)+G50</f>
        <v>20417.134433555555</v>
      </c>
      <c r="H53" s="140">
        <f>SUM(H39+H26+H17)+H50</f>
        <v>22053.373656555555</v>
      </c>
      <c r="I53" s="140">
        <f>SUM(I39+I26+I17)+I50</f>
        <v>22756.985306555551</v>
      </c>
      <c r="J53" s="99"/>
      <c r="K53" s="99"/>
      <c r="L53" s="99"/>
      <c r="M53" s="99"/>
      <c r="Q53" s="123"/>
      <c r="R53" s="124"/>
      <c r="S53" s="124"/>
      <c r="T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c r="BY53" s="124"/>
      <c r="BZ53" s="124"/>
      <c r="CA53" s="124"/>
      <c r="CB53" s="124"/>
    </row>
    <row r="54" spans="1:80" s="24" customFormat="1" ht="37.5" customHeight="1">
      <c r="A54" s="141">
        <v>6</v>
      </c>
      <c r="B54" s="142" t="s">
        <v>61</v>
      </c>
      <c r="C54" s="143">
        <f>SUM(C55:C56)</f>
        <v>781892.01000000013</v>
      </c>
      <c r="D54" s="144">
        <f>D55+D56</f>
        <v>786000</v>
      </c>
      <c r="E54" s="145"/>
      <c r="F54" s="144">
        <f>SUM(F55:F56)</f>
        <v>39221.4</v>
      </c>
      <c r="G54" s="144">
        <f>SUM(G55:G56)</f>
        <v>44487.6</v>
      </c>
      <c r="H54" s="144">
        <f>SUM(H55:H56)</f>
        <v>46924.200000000004</v>
      </c>
      <c r="I54" s="144">
        <f>SUM(I55:I56)</f>
        <v>50854.2</v>
      </c>
      <c r="J54" s="99"/>
      <c r="K54" s="99"/>
      <c r="L54" s="100">
        <f>D54-C54</f>
        <v>4107.9899999998743</v>
      </c>
      <c r="M54" s="99"/>
      <c r="Q54" s="123"/>
      <c r="R54" s="124"/>
      <c r="S54" s="124"/>
      <c r="T54" s="124"/>
    </row>
    <row r="55" spans="1:80" s="24" customFormat="1" ht="20.100000000000001" customHeight="1">
      <c r="A55" s="8"/>
      <c r="B55" s="129" t="s">
        <v>62</v>
      </c>
      <c r="C55" s="146">
        <v>-1789.34</v>
      </c>
      <c r="D55" s="147">
        <v>0</v>
      </c>
      <c r="E55" s="105">
        <v>1</v>
      </c>
      <c r="F55" s="88">
        <f>SUM(D55*$F$3)</f>
        <v>0</v>
      </c>
      <c r="G55" s="88">
        <f>SUM(D55*$G$3)</f>
        <v>0</v>
      </c>
      <c r="H55" s="88">
        <f>SUM(D55*$H$3)</f>
        <v>0</v>
      </c>
      <c r="I55" s="88">
        <f>SUM(D55*$I$3)</f>
        <v>0</v>
      </c>
      <c r="J55" s="72"/>
      <c r="K55" s="72"/>
      <c r="L55" s="72"/>
      <c r="M55" s="72"/>
      <c r="Q55" s="123"/>
      <c r="R55" s="124"/>
      <c r="S55" s="124"/>
      <c r="T55" s="124"/>
    </row>
    <row r="56" spans="1:80" s="24" customFormat="1" ht="20.100000000000001" customHeight="1">
      <c r="A56" s="8"/>
      <c r="B56" s="129" t="s">
        <v>63</v>
      </c>
      <c r="C56" s="146">
        <v>783681.35000000009</v>
      </c>
      <c r="D56" s="148">
        <v>786000</v>
      </c>
      <c r="E56" s="67">
        <v>1</v>
      </c>
      <c r="F56" s="88">
        <f>SUM(D56*$F$3)</f>
        <v>39221.4</v>
      </c>
      <c r="G56" s="88">
        <f>SUM(D56*$G$3)</f>
        <v>44487.6</v>
      </c>
      <c r="H56" s="88">
        <f>SUM(D56*$H$3)</f>
        <v>46924.200000000004</v>
      </c>
      <c r="I56" s="88">
        <f>SUM(D56*$I$3)</f>
        <v>50854.2</v>
      </c>
      <c r="J56" s="72"/>
      <c r="K56" s="72"/>
      <c r="L56" s="72"/>
      <c r="M56" s="72"/>
      <c r="Q56" s="123"/>
      <c r="R56" s="124"/>
      <c r="S56" s="124"/>
      <c r="T56" s="124"/>
    </row>
    <row r="57" spans="1:80" s="24" customFormat="1" ht="23.25" customHeight="1" thickBot="1">
      <c r="A57" s="149" t="s">
        <v>64</v>
      </c>
      <c r="B57" s="150"/>
      <c r="C57" s="151">
        <f>SUM(C54+C53)</f>
        <v>1250229.81</v>
      </c>
      <c r="D57" s="152">
        <f>SUM(D54+D53)</f>
        <v>1174502.8399999999</v>
      </c>
      <c r="E57" s="153" t="s">
        <v>65</v>
      </c>
      <c r="F57" s="154">
        <f>SUM(F53+F54)</f>
        <v>58575.694822555553</v>
      </c>
      <c r="G57" s="154">
        <f>SUM(G53+G54)</f>
        <v>64904.734433555554</v>
      </c>
      <c r="H57" s="154">
        <f>SUM(H53+H54)</f>
        <v>68977.573656555556</v>
      </c>
      <c r="I57" s="154">
        <f>SUM(I53+I54)</f>
        <v>73611.185306555548</v>
      </c>
      <c r="J57" s="99"/>
      <c r="K57" s="99"/>
      <c r="L57" s="99"/>
      <c r="M57" s="99"/>
      <c r="Q57" s="123"/>
      <c r="R57" s="124"/>
      <c r="S57" s="124"/>
      <c r="T57" s="124"/>
    </row>
    <row r="58" spans="1:80" s="161" customFormat="1" ht="32.25" customHeight="1" thickTop="1" thickBot="1">
      <c r="A58" s="155" t="s">
        <v>66</v>
      </c>
      <c r="B58" s="156"/>
      <c r="C58" s="157">
        <f>C9-C57</f>
        <v>26185.189999999944</v>
      </c>
      <c r="D58" s="158">
        <f>D9-D57</f>
        <v>6600.0000000002328</v>
      </c>
      <c r="E58" s="159"/>
      <c r="F58" s="159"/>
      <c r="G58" s="159"/>
      <c r="H58" s="159"/>
      <c r="I58" s="159"/>
      <c r="J58" s="160"/>
      <c r="K58" s="160"/>
      <c r="L58" s="160"/>
      <c r="M58" s="160"/>
      <c r="O58" s="24"/>
      <c r="P58" s="24"/>
      <c r="Q58" s="123"/>
      <c r="R58" s="124"/>
      <c r="S58" s="124"/>
      <c r="T58" s="124"/>
    </row>
    <row r="59" spans="1:80" s="161" customFormat="1" ht="15.75">
      <c r="A59" s="162"/>
      <c r="B59" s="162"/>
      <c r="C59" s="159"/>
      <c r="D59" s="159"/>
      <c r="E59" s="159"/>
      <c r="F59" s="159"/>
      <c r="G59" s="159"/>
      <c r="H59" s="159"/>
      <c r="I59" s="159"/>
      <c r="J59" s="160"/>
      <c r="K59" s="160"/>
      <c r="L59" s="160"/>
      <c r="M59" s="160"/>
      <c r="O59" s="24"/>
      <c r="P59" s="24"/>
      <c r="Q59" s="123"/>
      <c r="R59" s="124"/>
      <c r="S59" s="124"/>
      <c r="T59" s="124"/>
    </row>
    <row r="60" spans="1:80" s="161" customFormat="1" ht="18">
      <c r="A60" s="163"/>
      <c r="B60" s="163"/>
      <c r="C60" s="32"/>
      <c r="D60" s="32"/>
      <c r="E60" s="32"/>
      <c r="F60" s="32"/>
      <c r="G60" s="32"/>
      <c r="H60" s="32"/>
      <c r="I60" s="32"/>
      <c r="J60" s="164"/>
      <c r="K60" s="164"/>
      <c r="L60" s="164"/>
      <c r="M60" s="164"/>
      <c r="N60" s="165"/>
      <c r="O60" s="24"/>
      <c r="P60" s="24"/>
      <c r="Q60" s="123"/>
      <c r="R60" s="124"/>
      <c r="S60" s="124"/>
      <c r="T60" s="124"/>
    </row>
    <row r="61" spans="1:80" s="161" customFormat="1" ht="15.75">
      <c r="A61" s="163"/>
      <c r="B61" s="163"/>
      <c r="C61" s="32"/>
      <c r="D61" s="32" t="s">
        <v>67</v>
      </c>
      <c r="E61" s="32"/>
      <c r="F61" s="32">
        <f>F54/12+(F11)</f>
        <v>3368.4500000000003</v>
      </c>
      <c r="G61" s="32">
        <f t="shared" ref="G61:I61" si="5">G54/12+(G11)</f>
        <v>3807.2999999999997</v>
      </c>
      <c r="H61" s="32">
        <f t="shared" si="5"/>
        <v>4010.3500000000004</v>
      </c>
      <c r="I61" s="32">
        <f t="shared" si="5"/>
        <v>4337.8499999999995</v>
      </c>
      <c r="J61" s="164"/>
      <c r="K61" s="164"/>
      <c r="L61" s="164"/>
      <c r="M61" s="164"/>
      <c r="N61" s="166"/>
      <c r="O61" s="24"/>
      <c r="P61" s="24"/>
      <c r="Q61" s="123"/>
      <c r="R61" s="124"/>
      <c r="S61" s="124"/>
      <c r="T61" s="124"/>
    </row>
    <row r="62" spans="1:80" s="161" customFormat="1" ht="15.75">
      <c r="A62" s="163"/>
      <c r="B62" s="163"/>
      <c r="C62" s="32"/>
      <c r="D62" s="32" t="s">
        <v>68</v>
      </c>
      <c r="E62" s="32"/>
      <c r="F62" s="32">
        <f>F53/12</f>
        <v>1612.8579018796293</v>
      </c>
      <c r="G62" s="32">
        <f>G53/12</f>
        <v>1701.4278694629629</v>
      </c>
      <c r="H62" s="32">
        <f>H53/12</f>
        <v>1837.7811380462963</v>
      </c>
      <c r="I62" s="32">
        <f>I53/12</f>
        <v>1896.4154422129625</v>
      </c>
      <c r="J62" s="164"/>
      <c r="K62" s="164"/>
      <c r="L62" s="164"/>
      <c r="M62" s="164"/>
      <c r="N62" s="166"/>
      <c r="O62" s="24"/>
      <c r="P62" s="24"/>
      <c r="Q62" s="123"/>
      <c r="R62" s="124"/>
      <c r="S62" s="124"/>
      <c r="T62" s="124"/>
    </row>
    <row r="63" spans="1:80" s="161" customFormat="1" ht="15.75">
      <c r="A63" s="163"/>
      <c r="B63" s="163"/>
      <c r="C63" s="32"/>
      <c r="D63" s="32"/>
      <c r="E63" s="32"/>
      <c r="F63" s="182">
        <f>SUM(F61:F62)</f>
        <v>4981.3079018796298</v>
      </c>
      <c r="G63" s="182">
        <f t="shared" ref="G63:I63" si="6">SUM(G61:G62)</f>
        <v>5508.7278694629622</v>
      </c>
      <c r="H63" s="182">
        <f t="shared" si="6"/>
        <v>5848.1311380462967</v>
      </c>
      <c r="I63" s="182">
        <f t="shared" si="6"/>
        <v>6234.2654422129617</v>
      </c>
      <c r="J63" s="164"/>
      <c r="K63" s="164"/>
      <c r="L63" s="164"/>
      <c r="M63" s="164"/>
      <c r="N63" s="167"/>
      <c r="O63" s="24"/>
      <c r="P63" s="24"/>
      <c r="Q63" s="123"/>
      <c r="R63" s="124"/>
      <c r="S63" s="124"/>
      <c r="T63" s="124"/>
    </row>
    <row r="64" spans="1:80" s="161" customFormat="1" ht="15.75">
      <c r="A64" s="163"/>
      <c r="B64" s="163"/>
      <c r="C64" s="32"/>
      <c r="D64" s="32"/>
      <c r="E64" s="32"/>
      <c r="F64" s="32"/>
      <c r="G64" s="32"/>
      <c r="H64" s="32"/>
      <c r="I64" s="32"/>
      <c r="J64" s="164"/>
      <c r="K64" s="164"/>
      <c r="L64" s="164"/>
      <c r="M64" s="164"/>
      <c r="O64" s="24"/>
      <c r="P64" s="24"/>
      <c r="Q64" s="123"/>
      <c r="R64" s="124"/>
      <c r="S64" s="124"/>
      <c r="T64" s="124"/>
    </row>
    <row r="65" spans="1:20" s="161" customFormat="1" ht="15.75">
      <c r="A65" s="163"/>
      <c r="B65" s="163"/>
      <c r="C65" s="32"/>
      <c r="D65" s="32"/>
      <c r="E65" s="32"/>
      <c r="F65" s="32"/>
      <c r="G65" s="32"/>
      <c r="H65" s="32"/>
      <c r="I65" s="32"/>
      <c r="J65" s="164"/>
      <c r="K65" s="164"/>
      <c r="L65" s="164"/>
      <c r="M65" s="164"/>
      <c r="O65" s="24"/>
      <c r="P65" s="24"/>
      <c r="Q65" s="123"/>
      <c r="R65" s="124"/>
      <c r="S65" s="124"/>
      <c r="T65" s="124"/>
    </row>
    <row r="66" spans="1:20" s="161" customFormat="1" ht="15.75">
      <c r="A66" s="163"/>
      <c r="B66" s="163"/>
      <c r="C66" s="32"/>
      <c r="D66" s="32"/>
      <c r="E66" s="32"/>
      <c r="F66" s="32"/>
      <c r="G66" s="32"/>
      <c r="H66" s="32"/>
      <c r="I66" s="32"/>
      <c r="J66" s="164"/>
      <c r="K66" s="164"/>
      <c r="L66" s="164"/>
      <c r="M66" s="164"/>
      <c r="O66" s="24"/>
      <c r="P66" s="24"/>
      <c r="Q66" s="123"/>
      <c r="R66" s="124"/>
      <c r="S66" s="124"/>
      <c r="T66" s="124"/>
    </row>
    <row r="67" spans="1:20" s="161" customFormat="1" ht="15.75">
      <c r="A67" s="163"/>
      <c r="B67" s="163"/>
      <c r="C67" s="32"/>
      <c r="D67" s="32"/>
      <c r="E67" s="32"/>
      <c r="F67" s="32"/>
      <c r="G67" s="32"/>
      <c r="H67" s="32"/>
      <c r="I67" s="32"/>
      <c r="J67" s="164"/>
      <c r="K67" s="164"/>
      <c r="L67" s="164"/>
      <c r="M67" s="164"/>
      <c r="O67" s="24"/>
      <c r="P67" s="24"/>
      <c r="Q67" s="123"/>
      <c r="R67" s="124"/>
      <c r="S67" s="124"/>
      <c r="T67" s="124"/>
    </row>
    <row r="68" spans="1:20" s="161" customFormat="1" ht="26.25">
      <c r="A68" s="163"/>
      <c r="B68" s="168"/>
      <c r="C68" s="169"/>
      <c r="D68" s="170"/>
      <c r="E68" s="32"/>
      <c r="F68" s="32"/>
      <c r="G68" s="32"/>
      <c r="H68" s="32"/>
      <c r="I68" s="32"/>
      <c r="J68" s="164"/>
      <c r="K68" s="164"/>
      <c r="L68" s="164"/>
      <c r="M68" s="164"/>
      <c r="O68" s="24"/>
      <c r="P68" s="24"/>
      <c r="Q68" s="123"/>
      <c r="R68" s="124"/>
      <c r="S68" s="124"/>
      <c r="T68" s="124"/>
    </row>
    <row r="69" spans="1:20" s="161" customFormat="1" ht="26.25">
      <c r="A69" s="163"/>
      <c r="B69" s="171"/>
      <c r="C69" s="172"/>
      <c r="D69" s="173"/>
      <c r="E69" s="32"/>
      <c r="F69" s="174"/>
      <c r="G69" s="32"/>
      <c r="H69" s="32"/>
      <c r="I69" s="32"/>
      <c r="J69" s="164"/>
      <c r="K69" s="164"/>
      <c r="L69" s="164"/>
      <c r="M69" s="164"/>
      <c r="O69" s="24"/>
      <c r="P69" s="24"/>
      <c r="Q69" s="123"/>
      <c r="R69" s="124"/>
      <c r="S69" s="124"/>
      <c r="T69" s="124"/>
    </row>
    <row r="70" spans="1:20" s="161" customFormat="1" ht="26.25">
      <c r="A70" s="163"/>
      <c r="B70" s="171"/>
      <c r="C70" s="172"/>
      <c r="D70" s="173"/>
      <c r="E70" s="32"/>
      <c r="F70" s="174"/>
      <c r="G70" s="32"/>
      <c r="H70" s="32"/>
      <c r="I70" s="32"/>
      <c r="J70" s="164"/>
      <c r="K70" s="164"/>
      <c r="L70" s="164"/>
      <c r="M70" s="164"/>
      <c r="O70" s="24"/>
      <c r="P70" s="24"/>
      <c r="Q70" s="123"/>
      <c r="R70" s="124"/>
      <c r="S70" s="124"/>
      <c r="T70" s="124"/>
    </row>
    <row r="71" spans="1:20" s="161" customFormat="1" ht="26.25">
      <c r="A71" s="163"/>
      <c r="B71" s="171"/>
      <c r="C71" s="172"/>
      <c r="D71" s="173"/>
      <c r="E71" s="32"/>
      <c r="F71" s="175"/>
      <c r="G71" s="32"/>
      <c r="H71" s="32"/>
      <c r="I71" s="32"/>
      <c r="J71" s="164"/>
      <c r="K71" s="164"/>
      <c r="L71" s="164"/>
      <c r="M71" s="164"/>
      <c r="O71" s="24"/>
      <c r="P71" s="24"/>
      <c r="Q71" s="123"/>
      <c r="R71" s="124"/>
      <c r="S71" s="124"/>
      <c r="T71" s="124"/>
    </row>
    <row r="72" spans="1:20" s="161" customFormat="1" ht="15.75">
      <c r="A72" s="163"/>
      <c r="B72" s="163"/>
      <c r="C72" s="32"/>
      <c r="D72" s="32"/>
      <c r="E72" s="32"/>
      <c r="F72" s="32"/>
      <c r="G72" s="32"/>
      <c r="H72" s="32"/>
      <c r="I72" s="32"/>
      <c r="J72" s="164"/>
      <c r="K72" s="164"/>
      <c r="L72" s="164"/>
      <c r="M72" s="164"/>
      <c r="O72" s="24"/>
      <c r="P72" s="24"/>
      <c r="Q72" s="123"/>
      <c r="R72" s="124"/>
      <c r="S72" s="124"/>
      <c r="T72" s="124"/>
    </row>
    <row r="73" spans="1:20" s="161" customFormat="1" ht="15.75">
      <c r="A73" s="163"/>
      <c r="B73" s="163"/>
      <c r="C73" s="32"/>
      <c r="D73" s="32"/>
      <c r="E73" s="32"/>
      <c r="F73" s="32"/>
      <c r="G73" s="32"/>
      <c r="H73" s="32"/>
      <c r="I73" s="32"/>
      <c r="J73" s="164"/>
      <c r="K73" s="164"/>
      <c r="L73" s="164"/>
      <c r="M73" s="164"/>
      <c r="O73" s="24"/>
      <c r="P73" s="24"/>
      <c r="Q73" s="123"/>
      <c r="R73" s="124"/>
      <c r="S73" s="124"/>
      <c r="T73" s="124"/>
    </row>
    <row r="74" spans="1:20" s="161" customFormat="1" ht="15.75">
      <c r="A74" s="163"/>
      <c r="B74" s="163"/>
      <c r="C74" s="32"/>
      <c r="D74" s="32"/>
      <c r="E74" s="32"/>
      <c r="F74" s="32"/>
      <c r="G74" s="32"/>
      <c r="H74" s="32"/>
      <c r="I74" s="32"/>
      <c r="J74" s="164"/>
      <c r="K74" s="164"/>
      <c r="L74" s="164"/>
      <c r="M74" s="164"/>
      <c r="O74" s="24"/>
      <c r="P74" s="24"/>
      <c r="Q74" s="123"/>
      <c r="R74" s="124"/>
      <c r="S74" s="124"/>
      <c r="T74" s="124"/>
    </row>
    <row r="75" spans="1:20" s="161" customFormat="1" ht="15.75">
      <c r="A75" s="163"/>
      <c r="B75" s="163"/>
      <c r="C75" s="32"/>
      <c r="D75" s="32"/>
      <c r="E75" s="32"/>
      <c r="F75" s="32"/>
      <c r="G75" s="32"/>
      <c r="H75" s="32"/>
      <c r="I75" s="32"/>
      <c r="J75" s="164"/>
      <c r="K75" s="164"/>
      <c r="L75" s="164"/>
      <c r="M75" s="164"/>
      <c r="O75" s="24"/>
      <c r="P75" s="24"/>
      <c r="Q75" s="123"/>
      <c r="R75" s="124"/>
      <c r="S75" s="124"/>
      <c r="T75" s="124"/>
    </row>
    <row r="76" spans="1:20" s="161" customFormat="1" ht="15.75">
      <c r="A76" s="163"/>
      <c r="B76" s="163"/>
      <c r="C76" s="32"/>
      <c r="D76" s="32"/>
      <c r="E76" s="32"/>
      <c r="F76" s="32"/>
      <c r="G76" s="32"/>
      <c r="H76" s="32"/>
      <c r="I76" s="32"/>
      <c r="J76" s="164"/>
      <c r="K76" s="164"/>
      <c r="L76" s="164"/>
      <c r="M76" s="164"/>
      <c r="O76" s="24"/>
      <c r="P76" s="24"/>
      <c r="Q76" s="123"/>
      <c r="R76" s="124"/>
      <c r="S76" s="124"/>
      <c r="T76" s="124"/>
    </row>
    <row r="77" spans="1:20" s="161" customFormat="1" ht="15.75">
      <c r="A77" s="163"/>
      <c r="B77" s="163"/>
      <c r="C77" s="32"/>
      <c r="D77" s="32"/>
      <c r="E77" s="32"/>
      <c r="F77" s="32"/>
      <c r="G77" s="32"/>
      <c r="H77" s="32"/>
      <c r="I77" s="32"/>
      <c r="J77" s="164"/>
      <c r="K77" s="164"/>
      <c r="L77" s="164"/>
      <c r="M77" s="164"/>
    </row>
    <row r="78" spans="1:20" s="161" customFormat="1" ht="15.75">
      <c r="A78" s="163"/>
      <c r="B78" s="163"/>
      <c r="C78" s="32"/>
      <c r="D78" s="32"/>
      <c r="E78" s="32"/>
      <c r="F78" s="32"/>
      <c r="G78" s="32"/>
      <c r="H78" s="32"/>
      <c r="I78" s="32"/>
      <c r="J78" s="164"/>
      <c r="K78" s="164"/>
      <c r="L78" s="164"/>
      <c r="M78" s="164"/>
    </row>
    <row r="79" spans="1:20" s="161" customFormat="1" ht="15.75">
      <c r="A79" s="163"/>
      <c r="B79" s="163"/>
      <c r="C79" s="32"/>
      <c r="D79" s="32"/>
      <c r="E79" s="32"/>
      <c r="F79" s="32"/>
      <c r="G79" s="32"/>
      <c r="H79" s="32"/>
      <c r="I79" s="32"/>
      <c r="J79" s="164"/>
      <c r="K79" s="164"/>
      <c r="L79" s="164"/>
      <c r="M79" s="164"/>
    </row>
    <row r="80" spans="1:20" s="161" customFormat="1" ht="15.75">
      <c r="A80" s="163"/>
      <c r="B80" s="163"/>
      <c r="C80" s="32"/>
      <c r="D80" s="32"/>
      <c r="E80" s="32"/>
      <c r="F80" s="32"/>
      <c r="G80" s="32"/>
      <c r="H80" s="32"/>
      <c r="I80" s="32"/>
      <c r="J80" s="164"/>
      <c r="K80" s="164"/>
      <c r="L80" s="164"/>
      <c r="M80" s="164"/>
    </row>
    <row r="81" spans="1:13" s="161" customFormat="1" ht="15.75">
      <c r="A81" s="163"/>
      <c r="B81" s="163"/>
      <c r="C81" s="32"/>
      <c r="D81" s="32"/>
      <c r="E81" s="32"/>
      <c r="F81" s="32"/>
      <c r="G81" s="32"/>
      <c r="H81" s="32"/>
      <c r="I81" s="32"/>
      <c r="J81" s="164"/>
      <c r="K81" s="164"/>
      <c r="L81" s="164"/>
      <c r="M81" s="164"/>
    </row>
    <row r="82" spans="1:13" s="161" customFormat="1" ht="15.75">
      <c r="A82" s="163"/>
      <c r="B82" s="163"/>
      <c r="C82" s="32"/>
      <c r="D82" s="32"/>
      <c r="E82" s="32"/>
      <c r="F82" s="32"/>
      <c r="G82" s="32"/>
      <c r="H82" s="32"/>
      <c r="I82" s="32"/>
      <c r="J82" s="164"/>
      <c r="K82" s="164"/>
      <c r="L82" s="164"/>
      <c r="M82" s="164"/>
    </row>
    <row r="83" spans="1:13" s="161" customFormat="1" ht="15.75">
      <c r="A83" s="163"/>
      <c r="B83" s="163"/>
      <c r="C83" s="32"/>
      <c r="D83" s="32"/>
      <c r="E83" s="32"/>
      <c r="F83" s="32"/>
      <c r="G83" s="32"/>
      <c r="H83" s="32"/>
      <c r="I83" s="32"/>
      <c r="J83" s="164"/>
      <c r="K83" s="164"/>
      <c r="L83" s="164"/>
      <c r="M83" s="164"/>
    </row>
    <row r="84" spans="1:13" s="161" customFormat="1" ht="15.75">
      <c r="A84" s="163"/>
      <c r="B84" s="163"/>
      <c r="C84" s="32"/>
      <c r="D84" s="32"/>
      <c r="E84" s="32"/>
      <c r="F84" s="32"/>
      <c r="G84" s="32"/>
      <c r="H84" s="32"/>
      <c r="I84" s="32"/>
      <c r="J84" s="164"/>
      <c r="K84" s="164"/>
      <c r="L84" s="164"/>
      <c r="M84" s="164"/>
    </row>
    <row r="85" spans="1:13" s="161" customFormat="1" ht="15.75">
      <c r="A85" s="163"/>
      <c r="B85" s="163"/>
      <c r="C85" s="32"/>
      <c r="D85" s="32"/>
      <c r="E85" s="32"/>
      <c r="F85" s="32"/>
      <c r="G85" s="32"/>
      <c r="H85" s="32"/>
      <c r="I85" s="32"/>
      <c r="J85" s="164"/>
      <c r="K85" s="164"/>
      <c r="L85" s="164"/>
      <c r="M85" s="164"/>
    </row>
    <row r="86" spans="1:13" s="161" customFormat="1" ht="15.75">
      <c r="A86" s="163"/>
      <c r="B86" s="163"/>
      <c r="C86" s="32"/>
      <c r="D86" s="32"/>
      <c r="E86" s="32"/>
      <c r="F86" s="32"/>
      <c r="G86" s="32"/>
      <c r="H86" s="32"/>
      <c r="I86" s="32"/>
      <c r="J86" s="164"/>
      <c r="K86" s="164"/>
      <c r="L86" s="164"/>
      <c r="M86" s="164"/>
    </row>
    <row r="87" spans="1:13" s="161" customFormat="1" ht="15.75">
      <c r="A87" s="163"/>
      <c r="B87" s="163"/>
      <c r="C87" s="32"/>
      <c r="D87" s="32"/>
      <c r="E87" s="32"/>
      <c r="F87" s="32"/>
      <c r="G87" s="32"/>
      <c r="H87" s="32"/>
      <c r="I87" s="32"/>
      <c r="J87" s="164"/>
      <c r="K87" s="164"/>
      <c r="L87" s="164"/>
      <c r="M87" s="164"/>
    </row>
    <row r="88" spans="1:13" s="161" customFormat="1" ht="15.75">
      <c r="A88" s="163"/>
      <c r="B88" s="163"/>
      <c r="C88" s="32"/>
      <c r="D88" s="32"/>
      <c r="E88" s="32"/>
      <c r="F88" s="32"/>
      <c r="G88" s="32"/>
      <c r="H88" s="32"/>
      <c r="I88" s="32"/>
      <c r="J88" s="164"/>
      <c r="K88" s="164"/>
      <c r="L88" s="164"/>
      <c r="M88" s="164"/>
    </row>
    <row r="89" spans="1:13" s="161" customFormat="1" ht="15.75">
      <c r="A89" s="163"/>
      <c r="B89" s="163"/>
      <c r="C89" s="32"/>
      <c r="D89" s="32"/>
      <c r="E89" s="32"/>
      <c r="F89" s="32"/>
      <c r="G89" s="32"/>
      <c r="H89" s="32"/>
      <c r="I89" s="32"/>
      <c r="J89" s="164"/>
      <c r="K89" s="164"/>
      <c r="L89" s="164"/>
      <c r="M89" s="164"/>
    </row>
    <row r="90" spans="1:13" s="161" customFormat="1" ht="15.75">
      <c r="A90" s="163"/>
      <c r="B90" s="163"/>
      <c r="C90" s="32"/>
      <c r="D90" s="32"/>
      <c r="E90" s="32"/>
      <c r="F90" s="32"/>
      <c r="G90" s="32"/>
      <c r="H90" s="32"/>
      <c r="I90" s="32"/>
      <c r="J90" s="164"/>
      <c r="K90" s="164"/>
      <c r="L90" s="164"/>
      <c r="M90" s="164"/>
    </row>
    <row r="91" spans="1:13" s="161" customFormat="1" ht="15.75">
      <c r="A91" s="163"/>
      <c r="B91" s="163"/>
      <c r="C91" s="32"/>
      <c r="D91" s="32"/>
      <c r="E91" s="32"/>
      <c r="F91" s="32"/>
      <c r="G91" s="32"/>
      <c r="H91" s="32"/>
      <c r="I91" s="32"/>
      <c r="J91" s="164"/>
      <c r="K91" s="164"/>
      <c r="L91" s="164"/>
      <c r="M91" s="164"/>
    </row>
    <row r="92" spans="1:13" s="161" customFormat="1" ht="15.75">
      <c r="A92" s="163"/>
      <c r="B92" s="163"/>
      <c r="C92" s="32"/>
      <c r="D92" s="32"/>
      <c r="E92" s="32"/>
      <c r="F92" s="32"/>
      <c r="G92" s="32"/>
      <c r="H92" s="32"/>
      <c r="I92" s="32"/>
      <c r="J92" s="164"/>
      <c r="K92" s="164"/>
      <c r="L92" s="164"/>
      <c r="M92" s="164"/>
    </row>
    <row r="93" spans="1:13" s="161" customFormat="1" ht="15.75">
      <c r="A93" s="163"/>
      <c r="B93" s="163"/>
      <c r="C93" s="32"/>
      <c r="D93" s="32"/>
      <c r="E93" s="32"/>
      <c r="F93" s="32"/>
      <c r="G93" s="32"/>
      <c r="H93" s="32"/>
      <c r="I93" s="32"/>
      <c r="J93" s="164"/>
      <c r="K93" s="164"/>
      <c r="L93" s="164"/>
      <c r="M93" s="164"/>
    </row>
    <row r="94" spans="1:13" s="161" customFormat="1" ht="15.75">
      <c r="A94" s="163"/>
      <c r="B94" s="163"/>
      <c r="C94" s="32"/>
      <c r="D94" s="32"/>
      <c r="E94" s="32"/>
      <c r="F94" s="32"/>
      <c r="G94" s="32"/>
      <c r="H94" s="32"/>
      <c r="I94" s="32"/>
      <c r="J94" s="164"/>
      <c r="K94" s="164"/>
      <c r="L94" s="164"/>
      <c r="M94" s="164"/>
    </row>
    <row r="95" spans="1:13" s="161" customFormat="1" ht="15.75">
      <c r="A95" s="163"/>
      <c r="B95" s="163"/>
      <c r="C95" s="32"/>
      <c r="D95" s="32"/>
      <c r="E95" s="32"/>
      <c r="F95" s="32"/>
      <c r="G95" s="32"/>
      <c r="H95" s="32"/>
      <c r="I95" s="32"/>
      <c r="J95" s="164"/>
      <c r="K95" s="164"/>
      <c r="L95" s="164"/>
      <c r="M95" s="164"/>
    </row>
    <row r="96" spans="1:13" s="161" customFormat="1" ht="15.75">
      <c r="A96" s="163"/>
      <c r="B96" s="163"/>
      <c r="C96" s="32"/>
      <c r="D96" s="32"/>
      <c r="E96" s="32"/>
      <c r="F96" s="32"/>
      <c r="G96" s="32"/>
      <c r="H96" s="32"/>
      <c r="I96" s="32"/>
      <c r="J96" s="164"/>
      <c r="K96" s="164"/>
      <c r="L96" s="164"/>
      <c r="M96" s="164"/>
    </row>
    <row r="97" spans="1:13" s="161" customFormat="1" ht="15.75">
      <c r="A97" s="163"/>
      <c r="B97" s="163"/>
      <c r="C97" s="32"/>
      <c r="D97" s="32"/>
      <c r="E97" s="32"/>
      <c r="F97" s="32"/>
      <c r="G97" s="32"/>
      <c r="H97" s="32"/>
      <c r="I97" s="32"/>
      <c r="J97" s="164"/>
      <c r="K97" s="164"/>
      <c r="L97" s="164"/>
      <c r="M97" s="164"/>
    </row>
    <row r="98" spans="1:13" s="161" customFormat="1" ht="15.75">
      <c r="A98" s="163"/>
      <c r="B98" s="163"/>
      <c r="C98" s="32"/>
      <c r="D98" s="32"/>
      <c r="E98" s="32"/>
      <c r="F98" s="32"/>
      <c r="G98" s="32"/>
      <c r="H98" s="32"/>
      <c r="I98" s="32"/>
      <c r="J98" s="164"/>
      <c r="K98" s="164"/>
      <c r="L98" s="164"/>
      <c r="M98" s="164"/>
    </row>
    <row r="99" spans="1:13" s="161" customFormat="1" ht="15.75">
      <c r="A99" s="163"/>
      <c r="B99" s="163"/>
      <c r="C99" s="32"/>
      <c r="D99" s="32"/>
      <c r="E99" s="32"/>
      <c r="F99" s="32"/>
      <c r="G99" s="32"/>
      <c r="H99" s="32"/>
      <c r="I99" s="32"/>
      <c r="J99" s="164"/>
      <c r="K99" s="164"/>
      <c r="L99" s="164"/>
      <c r="M99" s="164"/>
    </row>
    <row r="100" spans="1:13" s="161" customFormat="1" ht="15.75">
      <c r="A100" s="163"/>
      <c r="B100" s="163"/>
      <c r="C100" s="32"/>
      <c r="D100" s="32"/>
      <c r="E100" s="32"/>
      <c r="F100" s="32"/>
      <c r="G100" s="32"/>
      <c r="H100" s="32"/>
      <c r="I100" s="32"/>
      <c r="J100" s="164"/>
      <c r="K100" s="164"/>
      <c r="L100" s="164"/>
      <c r="M100" s="164"/>
    </row>
    <row r="101" spans="1:13" s="161" customFormat="1" ht="15.75">
      <c r="A101" s="163"/>
      <c r="B101" s="163"/>
      <c r="C101" s="32"/>
      <c r="D101" s="32"/>
      <c r="E101" s="32"/>
      <c r="F101" s="32"/>
      <c r="G101" s="32"/>
      <c r="H101" s="32"/>
      <c r="I101" s="32"/>
      <c r="J101" s="164"/>
      <c r="K101" s="164"/>
      <c r="L101" s="164"/>
      <c r="M101" s="164"/>
    </row>
    <row r="102" spans="1:13" s="161" customFormat="1" ht="15.75">
      <c r="A102" s="163"/>
      <c r="B102" s="163"/>
      <c r="C102" s="32"/>
      <c r="D102" s="32"/>
      <c r="E102" s="32"/>
      <c r="F102" s="32"/>
      <c r="G102" s="32"/>
      <c r="H102" s="32"/>
      <c r="I102" s="32"/>
      <c r="J102" s="164"/>
      <c r="K102" s="164"/>
      <c r="L102" s="164"/>
      <c r="M102" s="164"/>
    </row>
    <row r="103" spans="1:13" s="161" customFormat="1" ht="15.75">
      <c r="A103" s="163"/>
      <c r="B103" s="163"/>
      <c r="C103" s="32"/>
      <c r="D103" s="32"/>
      <c r="E103" s="32"/>
      <c r="F103" s="32"/>
      <c r="G103" s="32"/>
      <c r="H103" s="32"/>
      <c r="I103" s="32"/>
      <c r="J103" s="164"/>
      <c r="K103" s="164"/>
      <c r="L103" s="164"/>
      <c r="M103" s="164"/>
    </row>
    <row r="104" spans="1:13" s="161" customFormat="1" ht="15.75">
      <c r="A104" s="163"/>
      <c r="B104" s="163"/>
      <c r="C104" s="32"/>
      <c r="D104" s="32"/>
      <c r="E104" s="32"/>
      <c r="F104" s="32"/>
      <c r="G104" s="32"/>
      <c r="H104" s="32"/>
      <c r="I104" s="32"/>
      <c r="J104" s="164"/>
      <c r="K104" s="164"/>
      <c r="L104" s="164"/>
      <c r="M104" s="164"/>
    </row>
    <row r="105" spans="1:13" s="161" customFormat="1" ht="15.75">
      <c r="A105" s="163"/>
      <c r="B105" s="163"/>
      <c r="C105" s="32"/>
      <c r="D105" s="32"/>
      <c r="E105" s="32"/>
      <c r="F105" s="32"/>
      <c r="G105" s="32"/>
      <c r="H105" s="32"/>
      <c r="I105" s="32"/>
      <c r="J105" s="164"/>
      <c r="K105" s="164"/>
      <c r="L105" s="164"/>
      <c r="M105" s="164"/>
    </row>
    <row r="106" spans="1:13" s="161" customFormat="1" ht="15.75">
      <c r="A106" s="163"/>
      <c r="B106" s="163"/>
      <c r="C106" s="32"/>
      <c r="D106" s="32"/>
      <c r="E106" s="32"/>
      <c r="F106" s="32"/>
      <c r="G106" s="32"/>
      <c r="H106" s="32"/>
      <c r="I106" s="32"/>
      <c r="J106" s="164"/>
      <c r="K106" s="164"/>
      <c r="L106" s="164"/>
      <c r="M106" s="164"/>
    </row>
    <row r="107" spans="1:13" s="161" customFormat="1" ht="15.75">
      <c r="A107" s="163"/>
      <c r="B107" s="163"/>
      <c r="C107" s="32"/>
      <c r="D107" s="32"/>
      <c r="E107" s="32"/>
      <c r="F107" s="32"/>
      <c r="G107" s="32"/>
      <c r="H107" s="32"/>
      <c r="I107" s="32"/>
      <c r="J107" s="164"/>
      <c r="K107" s="164"/>
      <c r="L107" s="164"/>
      <c r="M107" s="164"/>
    </row>
    <row r="108" spans="1:13" s="161" customFormat="1" ht="15.75">
      <c r="A108" s="163"/>
      <c r="B108" s="163"/>
      <c r="C108" s="32"/>
      <c r="D108" s="32"/>
      <c r="E108" s="32"/>
      <c r="F108" s="32"/>
      <c r="G108" s="32"/>
      <c r="H108" s="32"/>
      <c r="I108" s="32"/>
      <c r="J108" s="164"/>
      <c r="K108" s="164"/>
      <c r="L108" s="164"/>
      <c r="M108" s="164"/>
    </row>
    <row r="109" spans="1:13" s="161" customFormat="1" ht="15.75">
      <c r="A109" s="163"/>
      <c r="B109" s="163"/>
      <c r="C109" s="32"/>
      <c r="D109" s="32"/>
      <c r="E109" s="32"/>
      <c r="F109" s="32"/>
      <c r="G109" s="32"/>
      <c r="H109" s="32"/>
      <c r="I109" s="32"/>
      <c r="J109" s="164"/>
      <c r="K109" s="164"/>
      <c r="L109" s="164"/>
      <c r="M109" s="164"/>
    </row>
    <row r="110" spans="1:13" s="161" customFormat="1" ht="15.75">
      <c r="A110" s="163"/>
      <c r="B110" s="163"/>
      <c r="C110" s="32"/>
      <c r="D110" s="32"/>
      <c r="E110" s="32"/>
      <c r="F110" s="32"/>
      <c r="G110" s="32"/>
      <c r="H110" s="32"/>
      <c r="I110" s="32"/>
      <c r="J110" s="164"/>
      <c r="K110" s="164"/>
      <c r="L110" s="164"/>
      <c r="M110" s="164"/>
    </row>
    <row r="111" spans="1:13" s="161" customFormat="1" ht="15.75">
      <c r="A111" s="163"/>
      <c r="B111" s="163"/>
      <c r="C111" s="32"/>
      <c r="D111" s="32"/>
      <c r="E111" s="32"/>
      <c r="F111" s="32"/>
      <c r="G111" s="32"/>
      <c r="H111" s="32"/>
      <c r="I111" s="32"/>
      <c r="J111" s="164"/>
      <c r="K111" s="164"/>
      <c r="L111" s="164"/>
      <c r="M111" s="164"/>
    </row>
    <row r="112" spans="1:13" s="161" customFormat="1" ht="15.75">
      <c r="A112" s="163"/>
      <c r="B112" s="163"/>
      <c r="C112" s="32"/>
      <c r="D112" s="32"/>
      <c r="E112" s="32"/>
      <c r="F112" s="32"/>
      <c r="G112" s="32"/>
      <c r="H112" s="32"/>
      <c r="I112" s="32"/>
      <c r="J112" s="164"/>
      <c r="K112" s="164"/>
      <c r="L112" s="164"/>
      <c r="M112" s="164"/>
    </row>
    <row r="113" spans="1:13" s="161" customFormat="1" ht="15.75">
      <c r="A113" s="163"/>
      <c r="B113" s="163"/>
      <c r="C113" s="32"/>
      <c r="D113" s="32"/>
      <c r="E113" s="32"/>
      <c r="F113" s="32"/>
      <c r="G113" s="32"/>
      <c r="H113" s="32"/>
      <c r="I113" s="32"/>
      <c r="J113" s="164"/>
      <c r="K113" s="164"/>
      <c r="L113" s="164"/>
      <c r="M113" s="164"/>
    </row>
    <row r="114" spans="1:13" s="161" customFormat="1" ht="15.75">
      <c r="A114" s="163"/>
      <c r="B114" s="163"/>
      <c r="C114" s="32"/>
      <c r="D114" s="32"/>
      <c r="E114" s="32"/>
      <c r="F114" s="32"/>
      <c r="G114" s="32"/>
      <c r="H114" s="32"/>
      <c r="I114" s="32"/>
      <c r="J114" s="164"/>
      <c r="K114" s="164"/>
      <c r="L114" s="164"/>
      <c r="M114" s="164"/>
    </row>
    <row r="115" spans="1:13" s="161" customFormat="1" ht="15.75">
      <c r="A115" s="163"/>
      <c r="B115" s="163"/>
      <c r="C115" s="32"/>
      <c r="D115" s="32"/>
      <c r="E115" s="32"/>
      <c r="F115" s="32"/>
      <c r="G115" s="32"/>
      <c r="H115" s="32"/>
      <c r="I115" s="32"/>
      <c r="J115" s="164"/>
      <c r="K115" s="164"/>
      <c r="L115" s="164"/>
      <c r="M115" s="164"/>
    </row>
    <row r="116" spans="1:13" s="161" customFormat="1" ht="15.75">
      <c r="A116" s="163"/>
      <c r="B116" s="163"/>
      <c r="C116" s="32"/>
      <c r="D116" s="32"/>
      <c r="E116" s="32"/>
      <c r="F116" s="32"/>
      <c r="G116" s="32"/>
      <c r="H116" s="32"/>
      <c r="I116" s="32"/>
      <c r="J116" s="164"/>
      <c r="K116" s="164"/>
      <c r="L116" s="164"/>
      <c r="M116" s="164"/>
    </row>
    <row r="117" spans="1:13" s="161" customFormat="1" ht="15.75">
      <c r="A117" s="163"/>
      <c r="B117" s="163"/>
      <c r="C117" s="32"/>
      <c r="D117" s="32"/>
      <c r="E117" s="32"/>
      <c r="F117" s="32"/>
      <c r="G117" s="32"/>
      <c r="H117" s="32"/>
      <c r="I117" s="32"/>
      <c r="J117" s="164"/>
      <c r="K117" s="164"/>
      <c r="L117" s="164"/>
      <c r="M117" s="164"/>
    </row>
    <row r="118" spans="1:13" s="161" customFormat="1" ht="15.75">
      <c r="A118" s="163"/>
      <c r="B118" s="163"/>
      <c r="C118" s="32"/>
      <c r="D118" s="32"/>
      <c r="E118" s="32"/>
      <c r="F118" s="32"/>
      <c r="G118" s="32"/>
      <c r="H118" s="32"/>
      <c r="I118" s="32"/>
      <c r="J118" s="164"/>
      <c r="K118" s="164"/>
      <c r="L118" s="164"/>
      <c r="M118" s="164"/>
    </row>
    <row r="119" spans="1:13" s="161" customFormat="1" ht="15.75">
      <c r="A119" s="163"/>
      <c r="B119" s="163"/>
      <c r="C119" s="32"/>
      <c r="D119" s="32"/>
      <c r="E119" s="32"/>
      <c r="F119" s="32"/>
      <c r="G119" s="32"/>
      <c r="H119" s="32"/>
      <c r="I119" s="32"/>
      <c r="J119" s="164"/>
      <c r="K119" s="164"/>
      <c r="L119" s="164"/>
      <c r="M119" s="164"/>
    </row>
    <row r="120" spans="1:13" s="161" customFormat="1" ht="15.75">
      <c r="A120" s="163"/>
      <c r="B120" s="163"/>
      <c r="C120" s="32"/>
      <c r="D120" s="32"/>
      <c r="E120" s="32"/>
      <c r="F120" s="32"/>
      <c r="G120" s="32"/>
      <c r="H120" s="32"/>
      <c r="I120" s="32"/>
      <c r="J120" s="164"/>
      <c r="K120" s="164"/>
      <c r="L120" s="164"/>
      <c r="M120" s="164"/>
    </row>
    <row r="121" spans="1:13" s="161" customFormat="1" ht="15.75">
      <c r="A121" s="163"/>
      <c r="B121" s="163"/>
      <c r="C121" s="32"/>
      <c r="D121" s="32"/>
      <c r="E121" s="32"/>
      <c r="F121" s="32"/>
      <c r="G121" s="32"/>
      <c r="H121" s="32"/>
      <c r="I121" s="32"/>
      <c r="J121" s="164"/>
      <c r="K121" s="164"/>
      <c r="L121" s="164"/>
      <c r="M121" s="164"/>
    </row>
    <row r="122" spans="1:13" s="161" customFormat="1" ht="15.75">
      <c r="A122" s="163"/>
      <c r="B122" s="163"/>
      <c r="C122" s="32"/>
      <c r="D122" s="32"/>
      <c r="E122" s="32"/>
      <c r="F122" s="32"/>
      <c r="G122" s="32"/>
      <c r="H122" s="32"/>
      <c r="I122" s="32"/>
      <c r="J122" s="164"/>
      <c r="K122" s="164"/>
      <c r="L122" s="164"/>
      <c r="M122" s="164"/>
    </row>
    <row r="123" spans="1:13" s="161" customFormat="1" ht="15.75">
      <c r="A123" s="163"/>
      <c r="B123" s="163"/>
      <c r="C123" s="32"/>
      <c r="D123" s="32"/>
      <c r="E123" s="32"/>
      <c r="F123" s="32"/>
      <c r="G123" s="32"/>
      <c r="H123" s="32"/>
      <c r="I123" s="32"/>
      <c r="J123" s="164"/>
      <c r="K123" s="164"/>
      <c r="L123" s="164"/>
      <c r="M123" s="164"/>
    </row>
    <row r="124" spans="1:13" s="161" customFormat="1" ht="15.75">
      <c r="A124" s="163"/>
      <c r="B124" s="163"/>
      <c r="C124" s="32"/>
      <c r="D124" s="32"/>
      <c r="E124" s="32"/>
      <c r="F124" s="32"/>
      <c r="G124" s="32"/>
      <c r="H124" s="32"/>
      <c r="I124" s="32"/>
      <c r="J124" s="164"/>
      <c r="K124" s="164"/>
      <c r="L124" s="164"/>
      <c r="M124" s="164"/>
    </row>
    <row r="125" spans="1:13" s="161" customFormat="1" ht="15.75">
      <c r="A125" s="163"/>
      <c r="B125" s="163"/>
      <c r="C125" s="32"/>
      <c r="D125" s="32"/>
      <c r="E125" s="32"/>
      <c r="F125" s="32"/>
      <c r="G125" s="32"/>
      <c r="H125" s="32"/>
      <c r="I125" s="32"/>
      <c r="J125" s="164"/>
      <c r="K125" s="164"/>
      <c r="L125" s="164"/>
      <c r="M125" s="164"/>
    </row>
    <row r="126" spans="1:13" s="161" customFormat="1" ht="15.75">
      <c r="A126" s="163"/>
      <c r="B126" s="163"/>
      <c r="C126" s="32"/>
      <c r="D126" s="32"/>
      <c r="E126" s="32"/>
      <c r="F126" s="32"/>
      <c r="G126" s="32"/>
      <c r="H126" s="32"/>
      <c r="I126" s="32"/>
      <c r="J126" s="164"/>
      <c r="K126" s="164"/>
      <c r="L126" s="164"/>
      <c r="M126" s="164"/>
    </row>
    <row r="127" spans="1:13" s="161" customFormat="1" ht="15.75">
      <c r="A127" s="163"/>
      <c r="B127" s="163"/>
      <c r="C127" s="32"/>
      <c r="D127" s="32"/>
      <c r="E127" s="32"/>
      <c r="F127" s="32"/>
      <c r="G127" s="32"/>
      <c r="H127" s="32"/>
      <c r="I127" s="32"/>
      <c r="J127" s="164"/>
      <c r="K127" s="164"/>
      <c r="L127" s="164"/>
      <c r="M127" s="164"/>
    </row>
    <row r="128" spans="1:13" s="161" customFormat="1" ht="15.75">
      <c r="A128" s="163"/>
      <c r="B128" s="163"/>
      <c r="C128" s="32"/>
      <c r="D128" s="32"/>
      <c r="E128" s="32"/>
      <c r="F128" s="32"/>
      <c r="G128" s="32"/>
      <c r="H128" s="32"/>
      <c r="I128" s="32"/>
      <c r="J128" s="164"/>
      <c r="K128" s="164"/>
      <c r="L128" s="164"/>
      <c r="M128" s="164"/>
    </row>
    <row r="129" spans="1:13" s="161" customFormat="1" ht="15.75">
      <c r="A129" s="163"/>
      <c r="B129" s="163"/>
      <c r="C129" s="32"/>
      <c r="D129" s="32"/>
      <c r="E129" s="32"/>
      <c r="F129" s="32"/>
      <c r="G129" s="32"/>
      <c r="H129" s="32"/>
      <c r="I129" s="32"/>
      <c r="J129" s="164"/>
      <c r="K129" s="164"/>
      <c r="L129" s="164"/>
      <c r="M129" s="164"/>
    </row>
    <row r="130" spans="1:13" s="161" customFormat="1" ht="15.75">
      <c r="A130" s="163"/>
      <c r="B130" s="163"/>
      <c r="C130" s="32"/>
      <c r="D130" s="32"/>
      <c r="E130" s="32"/>
      <c r="F130" s="32"/>
      <c r="G130" s="32"/>
      <c r="H130" s="32"/>
      <c r="I130" s="32"/>
      <c r="J130" s="164"/>
      <c r="K130" s="164"/>
      <c r="L130" s="164"/>
      <c r="M130" s="164"/>
    </row>
    <row r="131" spans="1:13" s="161" customFormat="1" ht="15.75">
      <c r="A131" s="163"/>
      <c r="B131" s="163"/>
      <c r="C131" s="32"/>
      <c r="D131" s="32"/>
      <c r="E131" s="32"/>
      <c r="F131" s="32"/>
      <c r="G131" s="32"/>
      <c r="H131" s="32"/>
      <c r="I131" s="32"/>
      <c r="J131" s="164"/>
      <c r="K131" s="164"/>
      <c r="L131" s="164"/>
      <c r="M131" s="164"/>
    </row>
    <row r="132" spans="1:13" s="161" customFormat="1" ht="15.75">
      <c r="A132" s="163"/>
      <c r="B132" s="163"/>
      <c r="C132" s="32"/>
      <c r="D132" s="32"/>
      <c r="E132" s="32"/>
      <c r="F132" s="32"/>
      <c r="G132" s="32"/>
      <c r="H132" s="32"/>
      <c r="I132" s="32"/>
      <c r="J132" s="164"/>
      <c r="K132" s="164"/>
      <c r="L132" s="164"/>
      <c r="M132" s="164"/>
    </row>
    <row r="133" spans="1:13" s="161" customFormat="1" ht="15.75">
      <c r="A133" s="163"/>
      <c r="B133" s="163"/>
      <c r="C133" s="32"/>
      <c r="D133" s="32"/>
      <c r="E133" s="32"/>
      <c r="F133" s="32"/>
      <c r="G133" s="32"/>
      <c r="H133" s="32"/>
      <c r="I133" s="32"/>
      <c r="J133" s="164"/>
      <c r="K133" s="164"/>
      <c r="L133" s="164"/>
      <c r="M133" s="164"/>
    </row>
    <row r="134" spans="1:13" s="161" customFormat="1" ht="15.75">
      <c r="A134" s="163"/>
      <c r="B134" s="163"/>
      <c r="C134" s="32"/>
      <c r="D134" s="32"/>
      <c r="E134" s="32"/>
      <c r="F134" s="32"/>
      <c r="G134" s="32"/>
      <c r="H134" s="32"/>
      <c r="I134" s="32"/>
      <c r="J134" s="164"/>
      <c r="K134" s="164"/>
      <c r="L134" s="164"/>
      <c r="M134" s="164"/>
    </row>
    <row r="135" spans="1:13" s="161" customFormat="1" ht="15.75">
      <c r="A135" s="163"/>
      <c r="B135" s="163"/>
      <c r="C135" s="32"/>
      <c r="D135" s="32"/>
      <c r="E135" s="32"/>
      <c r="F135" s="32"/>
      <c r="G135" s="32"/>
      <c r="H135" s="32"/>
      <c r="I135" s="32"/>
      <c r="J135" s="164"/>
      <c r="K135" s="164"/>
      <c r="L135" s="164"/>
      <c r="M135" s="164"/>
    </row>
    <row r="136" spans="1:13" s="161" customFormat="1" ht="15.75">
      <c r="A136" s="163"/>
      <c r="B136" s="163"/>
      <c r="C136" s="32"/>
      <c r="D136" s="32"/>
      <c r="E136" s="32"/>
      <c r="F136" s="32"/>
      <c r="G136" s="32"/>
      <c r="H136" s="32"/>
      <c r="I136" s="32"/>
      <c r="J136" s="164"/>
      <c r="K136" s="164"/>
      <c r="L136" s="164"/>
      <c r="M136" s="164"/>
    </row>
    <row r="137" spans="1:13" s="161" customFormat="1" ht="15.75">
      <c r="A137" s="163"/>
      <c r="B137" s="163"/>
      <c r="C137" s="32"/>
      <c r="D137" s="32"/>
      <c r="E137" s="32"/>
      <c r="F137" s="32"/>
      <c r="G137" s="32"/>
      <c r="H137" s="32"/>
      <c r="I137" s="32"/>
      <c r="J137" s="164"/>
      <c r="K137" s="164"/>
      <c r="L137" s="164"/>
      <c r="M137" s="164"/>
    </row>
    <row r="138" spans="1:13" s="161" customFormat="1" ht="15.75">
      <c r="A138" s="163"/>
      <c r="B138" s="163"/>
      <c r="C138" s="32"/>
      <c r="D138" s="32"/>
      <c r="E138" s="32"/>
      <c r="F138" s="32"/>
      <c r="G138" s="32"/>
      <c r="H138" s="32"/>
      <c r="I138" s="32"/>
      <c r="J138" s="164"/>
      <c r="K138" s="164"/>
      <c r="L138" s="164"/>
      <c r="M138" s="164"/>
    </row>
    <row r="139" spans="1:13" s="161" customFormat="1" ht="15.75">
      <c r="A139" s="163"/>
      <c r="B139" s="163"/>
      <c r="C139" s="32"/>
      <c r="D139" s="32"/>
      <c r="E139" s="32"/>
      <c r="F139" s="32"/>
      <c r="G139" s="32"/>
      <c r="H139" s="32"/>
      <c r="I139" s="32"/>
      <c r="J139" s="164"/>
      <c r="K139" s="164"/>
      <c r="L139" s="164"/>
      <c r="M139" s="164"/>
    </row>
    <row r="140" spans="1:13" s="161" customFormat="1" ht="15.75">
      <c r="A140" s="163"/>
      <c r="B140" s="163"/>
      <c r="C140" s="32"/>
      <c r="D140" s="32"/>
      <c r="E140" s="32"/>
      <c r="F140" s="32"/>
      <c r="G140" s="32"/>
      <c r="H140" s="32"/>
      <c r="I140" s="32"/>
      <c r="J140" s="164"/>
      <c r="K140" s="164"/>
      <c r="L140" s="164"/>
      <c r="M140" s="164"/>
    </row>
    <row r="141" spans="1:13" s="161" customFormat="1" ht="15.75">
      <c r="A141" s="163"/>
      <c r="B141" s="163"/>
      <c r="C141" s="32"/>
      <c r="D141" s="32"/>
      <c r="E141" s="32"/>
      <c r="F141" s="32"/>
      <c r="G141" s="32"/>
      <c r="H141" s="32"/>
      <c r="I141" s="32"/>
      <c r="J141" s="164"/>
      <c r="K141" s="164"/>
      <c r="L141" s="164"/>
      <c r="M141" s="164"/>
    </row>
    <row r="142" spans="1:13" s="161" customFormat="1" ht="15.75">
      <c r="A142" s="163"/>
      <c r="B142" s="163"/>
      <c r="C142" s="32"/>
      <c r="D142" s="32"/>
      <c r="E142" s="32"/>
      <c r="F142" s="32"/>
      <c r="G142" s="32"/>
      <c r="H142" s="32"/>
      <c r="I142" s="32"/>
      <c r="J142" s="164"/>
      <c r="K142" s="164"/>
      <c r="L142" s="164"/>
      <c r="M142" s="164"/>
    </row>
    <row r="143" spans="1:13" s="161" customFormat="1" ht="15.75">
      <c r="A143" s="163"/>
      <c r="B143" s="163"/>
      <c r="C143" s="32"/>
      <c r="D143" s="32"/>
      <c r="E143" s="32"/>
      <c r="F143" s="32"/>
      <c r="G143" s="32"/>
      <c r="H143" s="32"/>
      <c r="I143" s="32"/>
      <c r="J143" s="164"/>
      <c r="K143" s="164"/>
      <c r="L143" s="164"/>
      <c r="M143" s="164"/>
    </row>
    <row r="144" spans="1:13" s="161" customFormat="1" ht="15.75">
      <c r="A144" s="163"/>
      <c r="B144" s="163"/>
      <c r="C144" s="32"/>
      <c r="D144" s="32"/>
      <c r="E144" s="32"/>
      <c r="F144" s="32"/>
      <c r="G144" s="32"/>
      <c r="H144" s="32"/>
      <c r="I144" s="32"/>
      <c r="J144" s="164"/>
      <c r="K144" s="164"/>
      <c r="L144" s="164"/>
      <c r="M144" s="164"/>
    </row>
    <row r="145" spans="1:13" s="161" customFormat="1" ht="15.75">
      <c r="A145" s="163"/>
      <c r="B145" s="163"/>
      <c r="C145" s="32"/>
      <c r="D145" s="32"/>
      <c r="E145" s="32"/>
      <c r="F145" s="32"/>
      <c r="G145" s="32"/>
      <c r="H145" s="32"/>
      <c r="I145" s="32"/>
      <c r="J145" s="164"/>
      <c r="K145" s="164"/>
      <c r="L145" s="164"/>
      <c r="M145" s="164"/>
    </row>
    <row r="146" spans="1:13" s="161" customFormat="1" ht="15.75">
      <c r="A146" s="163"/>
      <c r="B146" s="163"/>
      <c r="C146" s="32"/>
      <c r="D146" s="32"/>
      <c r="E146" s="32"/>
      <c r="F146" s="32"/>
      <c r="G146" s="32"/>
      <c r="H146" s="32"/>
      <c r="I146" s="32"/>
      <c r="J146" s="164"/>
      <c r="K146" s="164"/>
      <c r="L146" s="164"/>
      <c r="M146" s="164"/>
    </row>
    <row r="147" spans="1:13" s="161" customFormat="1" ht="15.75">
      <c r="A147" s="163"/>
      <c r="B147" s="163"/>
      <c r="C147" s="32"/>
      <c r="D147" s="32"/>
      <c r="E147" s="32"/>
      <c r="F147" s="32"/>
      <c r="G147" s="32"/>
      <c r="H147" s="32"/>
      <c r="I147" s="32"/>
      <c r="J147" s="164"/>
      <c r="K147" s="164"/>
      <c r="L147" s="164"/>
      <c r="M147" s="164"/>
    </row>
    <row r="148" spans="1:13" s="161" customFormat="1" ht="15.75">
      <c r="A148" s="163"/>
      <c r="B148" s="163"/>
      <c r="C148" s="32"/>
      <c r="D148" s="32"/>
      <c r="E148" s="32"/>
      <c r="F148" s="32"/>
      <c r="G148" s="32"/>
      <c r="H148" s="32"/>
      <c r="I148" s="32"/>
      <c r="J148" s="164"/>
      <c r="K148" s="164"/>
      <c r="L148" s="164"/>
      <c r="M148" s="164"/>
    </row>
    <row r="149" spans="1:13" s="161" customFormat="1" ht="15.75">
      <c r="A149" s="163"/>
      <c r="B149" s="163"/>
      <c r="C149" s="32"/>
      <c r="D149" s="32"/>
      <c r="E149" s="32"/>
      <c r="F149" s="32"/>
      <c r="G149" s="32"/>
      <c r="H149" s="32"/>
      <c r="I149" s="32"/>
      <c r="J149" s="164"/>
      <c r="K149" s="164"/>
      <c r="L149" s="164"/>
      <c r="M149" s="164"/>
    </row>
    <row r="150" spans="1:13" s="161" customFormat="1" ht="15.75">
      <c r="A150" s="163"/>
      <c r="B150" s="163"/>
      <c r="C150" s="32"/>
      <c r="D150" s="32"/>
      <c r="E150" s="32"/>
      <c r="F150" s="32"/>
      <c r="G150" s="32"/>
      <c r="H150" s="32"/>
      <c r="I150" s="32"/>
      <c r="J150" s="164"/>
      <c r="K150" s="164"/>
      <c r="L150" s="164"/>
      <c r="M150" s="164"/>
    </row>
    <row r="151" spans="1:13" s="161" customFormat="1" ht="15.75">
      <c r="A151" s="163"/>
      <c r="B151" s="163"/>
      <c r="C151" s="32"/>
      <c r="D151" s="32"/>
      <c r="E151" s="32"/>
      <c r="F151" s="32"/>
      <c r="G151" s="32"/>
      <c r="H151" s="32"/>
      <c r="I151" s="32"/>
      <c r="J151" s="164"/>
      <c r="K151" s="164"/>
      <c r="L151" s="164"/>
      <c r="M151" s="164"/>
    </row>
    <row r="152" spans="1:13" s="161" customFormat="1" ht="15.75">
      <c r="A152" s="163"/>
      <c r="B152" s="163"/>
      <c r="C152" s="32"/>
      <c r="D152" s="32"/>
      <c r="E152" s="32"/>
      <c r="F152" s="32"/>
      <c r="G152" s="32"/>
      <c r="H152" s="32"/>
      <c r="I152" s="32"/>
      <c r="J152" s="164"/>
      <c r="K152" s="164"/>
      <c r="L152" s="164"/>
      <c r="M152" s="164"/>
    </row>
    <row r="153" spans="1:13" s="161" customFormat="1" ht="15.75">
      <c r="A153" s="163"/>
      <c r="B153" s="163"/>
      <c r="C153" s="32"/>
      <c r="D153" s="32"/>
      <c r="E153" s="32"/>
      <c r="F153" s="32"/>
      <c r="G153" s="32"/>
      <c r="H153" s="32"/>
      <c r="I153" s="32"/>
      <c r="J153" s="164"/>
      <c r="K153" s="164"/>
      <c r="L153" s="164"/>
      <c r="M153" s="164"/>
    </row>
    <row r="154" spans="1:13" s="161" customFormat="1" ht="15.75">
      <c r="A154" s="163"/>
      <c r="B154" s="163"/>
      <c r="C154" s="32"/>
      <c r="D154" s="32"/>
      <c r="E154" s="32"/>
      <c r="F154" s="32"/>
      <c r="G154" s="32"/>
      <c r="H154" s="32"/>
      <c r="I154" s="32"/>
      <c r="J154" s="164"/>
      <c r="K154" s="164"/>
      <c r="L154" s="164"/>
      <c r="M154" s="164"/>
    </row>
    <row r="155" spans="1:13" s="161" customFormat="1" ht="15.75">
      <c r="A155" s="163"/>
      <c r="B155" s="163"/>
      <c r="C155" s="32"/>
      <c r="D155" s="32"/>
      <c r="E155" s="32"/>
      <c r="F155" s="32"/>
      <c r="G155" s="32"/>
      <c r="H155" s="32"/>
      <c r="I155" s="32"/>
      <c r="J155" s="164"/>
      <c r="K155" s="164"/>
      <c r="L155" s="164"/>
      <c r="M155" s="164"/>
    </row>
    <row r="156" spans="1:13" s="161" customFormat="1" ht="15.75">
      <c r="A156" s="163"/>
      <c r="B156" s="163"/>
      <c r="C156" s="32"/>
      <c r="D156" s="32"/>
      <c r="E156" s="32"/>
      <c r="F156" s="32"/>
      <c r="G156" s="32"/>
      <c r="H156" s="32"/>
      <c r="I156" s="32"/>
      <c r="J156" s="164"/>
      <c r="K156" s="164"/>
      <c r="L156" s="164"/>
      <c r="M156" s="164"/>
    </row>
    <row r="157" spans="1:13" s="161" customFormat="1" ht="15.75">
      <c r="A157" s="163"/>
      <c r="B157" s="163"/>
      <c r="C157" s="32"/>
      <c r="D157" s="32"/>
      <c r="E157" s="32"/>
      <c r="F157" s="32"/>
      <c r="G157" s="32"/>
      <c r="H157" s="32"/>
      <c r="I157" s="32"/>
      <c r="J157" s="164"/>
      <c r="K157" s="164"/>
      <c r="L157" s="164"/>
      <c r="M157" s="164"/>
    </row>
    <row r="158" spans="1:13" s="161" customFormat="1" ht="15.75">
      <c r="A158" s="163"/>
      <c r="B158" s="163"/>
      <c r="C158" s="32"/>
      <c r="D158" s="32"/>
      <c r="E158" s="32"/>
      <c r="F158" s="32"/>
      <c r="G158" s="32"/>
      <c r="H158" s="32"/>
      <c r="I158" s="32"/>
      <c r="J158" s="164"/>
      <c r="K158" s="164"/>
      <c r="L158" s="164"/>
      <c r="M158" s="164"/>
    </row>
    <row r="159" spans="1:13" s="161" customFormat="1" ht="15.75">
      <c r="A159" s="163"/>
      <c r="B159" s="163"/>
      <c r="C159" s="32"/>
      <c r="D159" s="32"/>
      <c r="E159" s="32"/>
      <c r="F159" s="32"/>
      <c r="G159" s="32"/>
      <c r="H159" s="32"/>
      <c r="I159" s="32"/>
      <c r="J159" s="164"/>
      <c r="K159" s="164"/>
      <c r="L159" s="164"/>
      <c r="M159" s="164"/>
    </row>
    <row r="160" spans="1:13" s="161" customFormat="1" ht="15.75">
      <c r="A160" s="163"/>
      <c r="B160" s="163"/>
      <c r="C160" s="32"/>
      <c r="D160" s="32"/>
      <c r="E160" s="32"/>
      <c r="F160" s="32"/>
      <c r="G160" s="32"/>
      <c r="H160" s="32"/>
      <c r="I160" s="32"/>
      <c r="J160" s="164"/>
      <c r="K160" s="164"/>
      <c r="L160" s="164"/>
      <c r="M160" s="164"/>
    </row>
    <row r="161" spans="1:13" s="161" customFormat="1" ht="15.75">
      <c r="A161" s="163"/>
      <c r="B161" s="163"/>
      <c r="C161" s="32"/>
      <c r="D161" s="32"/>
      <c r="E161" s="32"/>
      <c r="F161" s="32"/>
      <c r="G161" s="32"/>
      <c r="H161" s="32"/>
      <c r="I161" s="32"/>
      <c r="J161" s="164"/>
      <c r="K161" s="164"/>
      <c r="L161" s="164"/>
      <c r="M161" s="164"/>
    </row>
    <row r="162" spans="1:13" s="161" customFormat="1" ht="15.75">
      <c r="A162" s="163"/>
      <c r="B162" s="163"/>
      <c r="C162" s="32"/>
      <c r="D162" s="32"/>
      <c r="E162" s="32"/>
      <c r="F162" s="32"/>
      <c r="G162" s="32"/>
      <c r="H162" s="32"/>
      <c r="I162" s="32"/>
      <c r="J162" s="164"/>
      <c r="K162" s="164"/>
      <c r="L162" s="164"/>
      <c r="M162" s="164"/>
    </row>
    <row r="163" spans="1:13" s="161" customFormat="1" ht="15.75">
      <c r="A163" s="163"/>
      <c r="B163" s="163"/>
      <c r="C163" s="32"/>
      <c r="D163" s="32"/>
      <c r="E163" s="32"/>
      <c r="F163" s="32"/>
      <c r="G163" s="32"/>
      <c r="H163" s="32"/>
      <c r="I163" s="32"/>
      <c r="J163" s="164"/>
      <c r="K163" s="164"/>
      <c r="L163" s="164"/>
      <c r="M163" s="164"/>
    </row>
    <row r="164" spans="1:13" s="161" customFormat="1" ht="15.75">
      <c r="A164" s="163"/>
      <c r="B164" s="163"/>
      <c r="C164" s="32"/>
      <c r="D164" s="32"/>
      <c r="E164" s="32"/>
      <c r="F164" s="32"/>
      <c r="G164" s="32"/>
      <c r="H164" s="32"/>
      <c r="I164" s="32"/>
      <c r="J164" s="164"/>
      <c r="K164" s="164"/>
      <c r="L164" s="164"/>
      <c r="M164" s="164"/>
    </row>
    <row r="165" spans="1:13" s="161" customFormat="1" ht="15.75">
      <c r="A165" s="163"/>
      <c r="B165" s="163"/>
      <c r="C165" s="32"/>
      <c r="D165" s="32"/>
      <c r="E165" s="32"/>
      <c r="F165" s="32"/>
      <c r="G165" s="32"/>
      <c r="H165" s="32"/>
      <c r="I165" s="32"/>
      <c r="J165" s="164"/>
      <c r="K165" s="164"/>
      <c r="L165" s="164"/>
      <c r="M165" s="164"/>
    </row>
    <row r="166" spans="1:13" s="161" customFormat="1" ht="15.75">
      <c r="A166" s="163"/>
      <c r="B166" s="163"/>
      <c r="C166" s="32"/>
      <c r="D166" s="32"/>
      <c r="E166" s="32"/>
      <c r="F166" s="32"/>
      <c r="G166" s="32"/>
      <c r="H166" s="32"/>
      <c r="I166" s="32"/>
      <c r="J166" s="164"/>
      <c r="K166" s="164"/>
      <c r="L166" s="164"/>
      <c r="M166" s="164"/>
    </row>
    <row r="167" spans="1:13" s="161" customFormat="1" ht="15.75">
      <c r="A167" s="163"/>
      <c r="B167" s="163"/>
      <c r="C167" s="32"/>
      <c r="D167" s="32"/>
      <c r="E167" s="32"/>
      <c r="F167" s="32"/>
      <c r="G167" s="32"/>
      <c r="H167" s="32"/>
      <c r="I167" s="32"/>
      <c r="J167" s="164"/>
      <c r="K167" s="164"/>
      <c r="L167" s="164"/>
      <c r="M167" s="164"/>
    </row>
    <row r="168" spans="1:13" s="161" customFormat="1" ht="15.75">
      <c r="A168" s="163"/>
      <c r="B168" s="163"/>
      <c r="C168" s="32"/>
      <c r="D168" s="32"/>
      <c r="E168" s="32"/>
      <c r="F168" s="32"/>
      <c r="G168" s="32"/>
      <c r="H168" s="32"/>
      <c r="I168" s="32"/>
      <c r="J168" s="164"/>
      <c r="K168" s="164"/>
      <c r="L168" s="164"/>
      <c r="M168" s="164"/>
    </row>
    <row r="169" spans="1:13" s="161" customFormat="1" ht="15.75">
      <c r="A169" s="163"/>
      <c r="B169" s="163"/>
      <c r="C169" s="32"/>
      <c r="D169" s="32"/>
      <c r="E169" s="32"/>
      <c r="F169" s="32"/>
      <c r="G169" s="32"/>
      <c r="H169" s="32"/>
      <c r="I169" s="32"/>
      <c r="J169" s="164"/>
      <c r="K169" s="164"/>
      <c r="L169" s="164"/>
      <c r="M169" s="164"/>
    </row>
    <row r="170" spans="1:13" s="161" customFormat="1" ht="15.75">
      <c r="A170" s="163"/>
      <c r="B170" s="163"/>
      <c r="C170" s="32"/>
      <c r="D170" s="32"/>
      <c r="E170" s="32"/>
      <c r="F170" s="32"/>
      <c r="G170" s="32"/>
      <c r="H170" s="32"/>
      <c r="I170" s="32"/>
      <c r="J170" s="164"/>
      <c r="K170" s="164"/>
      <c r="L170" s="164"/>
      <c r="M170" s="164"/>
    </row>
    <row r="171" spans="1:13" s="161" customFormat="1" ht="15.75">
      <c r="A171" s="163"/>
      <c r="B171" s="163"/>
      <c r="C171" s="32"/>
      <c r="D171" s="32"/>
      <c r="E171" s="32"/>
      <c r="F171" s="32"/>
      <c r="G171" s="32"/>
      <c r="H171" s="32"/>
      <c r="I171" s="32"/>
      <c r="J171" s="164"/>
      <c r="K171" s="164"/>
      <c r="L171" s="164"/>
      <c r="M171" s="164"/>
    </row>
    <row r="172" spans="1:13" s="161" customFormat="1" ht="15.75">
      <c r="A172" s="163"/>
      <c r="B172" s="163"/>
      <c r="C172" s="32"/>
      <c r="D172" s="32"/>
      <c r="E172" s="32"/>
      <c r="F172" s="32"/>
      <c r="G172" s="32"/>
      <c r="H172" s="32"/>
      <c r="I172" s="32"/>
      <c r="J172" s="164"/>
      <c r="K172" s="164"/>
      <c r="L172" s="164"/>
      <c r="M172" s="164"/>
    </row>
    <row r="173" spans="1:13" s="161" customFormat="1" ht="15.75">
      <c r="A173" s="163"/>
      <c r="B173" s="163"/>
      <c r="C173" s="32"/>
      <c r="D173" s="32"/>
      <c r="E173" s="32"/>
      <c r="F173" s="32"/>
      <c r="G173" s="32"/>
      <c r="H173" s="32"/>
      <c r="I173" s="32"/>
      <c r="J173" s="164"/>
      <c r="K173" s="164"/>
      <c r="L173" s="164"/>
      <c r="M173" s="164"/>
    </row>
    <row r="174" spans="1:13" s="161" customFormat="1" ht="15.75">
      <c r="A174" s="163"/>
      <c r="B174" s="163"/>
      <c r="C174" s="32"/>
      <c r="D174" s="32"/>
      <c r="E174" s="32"/>
      <c r="F174" s="32"/>
      <c r="G174" s="32"/>
      <c r="H174" s="32"/>
      <c r="I174" s="32"/>
      <c r="J174" s="164"/>
      <c r="K174" s="164"/>
      <c r="L174" s="164"/>
      <c r="M174" s="164"/>
    </row>
    <row r="175" spans="1:13" s="161" customFormat="1" ht="15.75">
      <c r="A175" s="163"/>
      <c r="B175" s="163"/>
      <c r="C175" s="32"/>
      <c r="D175" s="32"/>
      <c r="E175" s="32"/>
      <c r="F175" s="32"/>
      <c r="G175" s="32"/>
      <c r="H175" s="32"/>
      <c r="I175" s="32"/>
      <c r="J175" s="164"/>
      <c r="K175" s="164"/>
      <c r="L175" s="164"/>
      <c r="M175" s="164"/>
    </row>
    <row r="176" spans="1:13" s="161" customFormat="1" ht="15.75">
      <c r="A176" s="163"/>
      <c r="B176" s="163"/>
      <c r="C176" s="32"/>
      <c r="D176" s="32"/>
      <c r="E176" s="32"/>
      <c r="F176" s="32"/>
      <c r="G176" s="32"/>
      <c r="H176" s="32"/>
      <c r="I176" s="32"/>
      <c r="J176" s="164"/>
      <c r="K176" s="164"/>
      <c r="L176" s="164"/>
      <c r="M176" s="164"/>
    </row>
    <row r="177" spans="1:13" s="161" customFormat="1" ht="15.75">
      <c r="A177" s="163"/>
      <c r="B177" s="163"/>
      <c r="C177" s="32"/>
      <c r="D177" s="32"/>
      <c r="E177" s="32"/>
      <c r="F177" s="32"/>
      <c r="G177" s="32"/>
      <c r="H177" s="32"/>
      <c r="I177" s="32"/>
      <c r="J177" s="164"/>
      <c r="K177" s="164"/>
      <c r="L177" s="164"/>
      <c r="M177" s="164"/>
    </row>
    <row r="178" spans="1:13" s="161" customFormat="1" ht="15.75">
      <c r="A178" s="163"/>
      <c r="B178" s="163"/>
      <c r="C178" s="32"/>
      <c r="D178" s="32"/>
      <c r="E178" s="32"/>
      <c r="F178" s="32"/>
      <c r="G178" s="32"/>
      <c r="H178" s="32"/>
      <c r="I178" s="32"/>
      <c r="J178" s="164"/>
      <c r="K178" s="164"/>
      <c r="L178" s="164"/>
      <c r="M178" s="164"/>
    </row>
    <row r="179" spans="1:13" s="161" customFormat="1" ht="15.75">
      <c r="A179" s="163"/>
      <c r="B179" s="163"/>
      <c r="C179" s="32"/>
      <c r="D179" s="32"/>
      <c r="E179" s="32"/>
      <c r="F179" s="32"/>
      <c r="G179" s="32"/>
      <c r="H179" s="32"/>
      <c r="I179" s="32"/>
      <c r="J179" s="164"/>
      <c r="K179" s="164"/>
      <c r="L179" s="164"/>
      <c r="M179" s="164"/>
    </row>
    <row r="180" spans="1:13" s="161" customFormat="1" ht="15.75">
      <c r="A180" s="163"/>
      <c r="B180" s="163"/>
      <c r="C180" s="32"/>
      <c r="D180" s="32"/>
      <c r="E180" s="32"/>
      <c r="F180" s="32"/>
      <c r="G180" s="32"/>
      <c r="H180" s="32"/>
      <c r="I180" s="32"/>
      <c r="J180" s="164"/>
      <c r="K180" s="164"/>
      <c r="L180" s="164"/>
      <c r="M180" s="164"/>
    </row>
    <row r="181" spans="1:13" s="161" customFormat="1" ht="15.75">
      <c r="A181" s="163"/>
      <c r="B181" s="163"/>
      <c r="C181" s="32"/>
      <c r="D181" s="32"/>
      <c r="E181" s="32"/>
      <c r="F181" s="32"/>
      <c r="G181" s="32"/>
      <c r="H181" s="32"/>
      <c r="I181" s="32"/>
      <c r="J181" s="164"/>
      <c r="K181" s="164"/>
      <c r="L181" s="164"/>
      <c r="M181" s="164"/>
    </row>
    <row r="182" spans="1:13" s="161" customFormat="1" ht="15.75">
      <c r="A182" s="163"/>
      <c r="B182" s="163"/>
      <c r="C182" s="32"/>
      <c r="D182" s="32"/>
      <c r="E182" s="32"/>
      <c r="F182" s="32"/>
      <c r="G182" s="32"/>
      <c r="H182" s="32"/>
      <c r="I182" s="32"/>
      <c r="J182" s="164"/>
      <c r="K182" s="164"/>
      <c r="L182" s="164"/>
      <c r="M182" s="164"/>
    </row>
    <row r="183" spans="1:13" s="161" customFormat="1" ht="15.75">
      <c r="A183" s="163"/>
      <c r="B183" s="163"/>
      <c r="C183" s="32"/>
      <c r="D183" s="32"/>
      <c r="E183" s="32"/>
      <c r="F183" s="32"/>
      <c r="G183" s="32"/>
      <c r="H183" s="32"/>
      <c r="I183" s="32"/>
      <c r="J183" s="164"/>
      <c r="K183" s="164"/>
      <c r="L183" s="164"/>
      <c r="M183" s="164"/>
    </row>
    <row r="184" spans="1:13" s="161" customFormat="1" ht="15.75">
      <c r="A184" s="163"/>
      <c r="B184" s="163"/>
      <c r="C184" s="32"/>
      <c r="D184" s="32"/>
      <c r="E184" s="32"/>
      <c r="F184" s="32"/>
      <c r="G184" s="32"/>
      <c r="H184" s="32"/>
      <c r="I184" s="32"/>
      <c r="J184" s="164"/>
      <c r="K184" s="164"/>
      <c r="L184" s="164"/>
      <c r="M184" s="164"/>
    </row>
    <row r="185" spans="1:13" s="161" customFormat="1" ht="15.75">
      <c r="A185" s="163"/>
      <c r="B185" s="163"/>
      <c r="C185" s="32"/>
      <c r="D185" s="32"/>
      <c r="E185" s="32"/>
      <c r="F185" s="32"/>
      <c r="G185" s="32"/>
      <c r="H185" s="32"/>
      <c r="I185" s="32"/>
      <c r="J185" s="164"/>
      <c r="K185" s="164"/>
      <c r="L185" s="164"/>
      <c r="M185" s="164"/>
    </row>
    <row r="186" spans="1:13" s="161" customFormat="1" ht="15.75">
      <c r="A186" s="163"/>
      <c r="B186" s="163"/>
      <c r="C186" s="32"/>
      <c r="D186" s="32"/>
      <c r="E186" s="32"/>
      <c r="F186" s="32"/>
      <c r="G186" s="32"/>
      <c r="H186" s="32"/>
      <c r="I186" s="32"/>
      <c r="J186" s="164"/>
      <c r="K186" s="164"/>
      <c r="L186" s="164"/>
      <c r="M186" s="164"/>
    </row>
    <row r="187" spans="1:13" s="161" customFormat="1" ht="15.75">
      <c r="A187" s="163"/>
      <c r="B187" s="163"/>
      <c r="C187" s="32"/>
      <c r="D187" s="32"/>
      <c r="E187" s="32"/>
      <c r="F187" s="32"/>
      <c r="G187" s="32"/>
      <c r="H187" s="32"/>
      <c r="I187" s="32"/>
      <c r="J187" s="164"/>
      <c r="K187" s="164"/>
      <c r="L187" s="164"/>
      <c r="M187" s="164"/>
    </row>
    <row r="188" spans="1:13" s="161" customFormat="1" ht="15.75">
      <c r="A188" s="163"/>
      <c r="B188" s="163"/>
      <c r="C188" s="32"/>
      <c r="D188" s="32"/>
      <c r="E188" s="32"/>
      <c r="F188" s="32"/>
      <c r="G188" s="32"/>
      <c r="H188" s="32"/>
      <c r="I188" s="32"/>
      <c r="J188" s="164"/>
      <c r="K188" s="164"/>
      <c r="L188" s="164"/>
      <c r="M188" s="164"/>
    </row>
    <row r="189" spans="1:13" s="161" customFormat="1" ht="15.75">
      <c r="A189" s="163"/>
      <c r="B189" s="163"/>
      <c r="C189" s="32"/>
      <c r="D189" s="32"/>
      <c r="E189" s="32"/>
      <c r="F189" s="32"/>
      <c r="G189" s="32"/>
      <c r="H189" s="32"/>
      <c r="I189" s="32"/>
      <c r="J189" s="164"/>
      <c r="K189" s="164"/>
      <c r="L189" s="164"/>
      <c r="M189" s="164"/>
    </row>
    <row r="190" spans="1:13" s="161" customFormat="1" ht="15.75">
      <c r="A190" s="163"/>
      <c r="B190" s="163"/>
      <c r="C190" s="32"/>
      <c r="D190" s="32"/>
      <c r="E190" s="32"/>
      <c r="F190" s="32"/>
      <c r="G190" s="32"/>
      <c r="H190" s="32"/>
      <c r="I190" s="32"/>
      <c r="J190" s="164"/>
      <c r="K190" s="164"/>
      <c r="L190" s="164"/>
      <c r="M190" s="164"/>
    </row>
    <row r="191" spans="1:13" s="161" customFormat="1" ht="15.75">
      <c r="A191" s="163"/>
      <c r="B191" s="163"/>
      <c r="C191" s="32"/>
      <c r="D191" s="32"/>
      <c r="E191" s="32"/>
      <c r="F191" s="32"/>
      <c r="G191" s="32"/>
      <c r="H191" s="32"/>
      <c r="I191" s="32"/>
      <c r="J191" s="164"/>
      <c r="K191" s="164"/>
      <c r="L191" s="164"/>
      <c r="M191" s="164"/>
    </row>
    <row r="192" spans="1:13" s="161" customFormat="1" ht="15.75">
      <c r="A192" s="163"/>
      <c r="B192" s="163"/>
      <c r="C192" s="32"/>
      <c r="D192" s="32"/>
      <c r="E192" s="32"/>
      <c r="F192" s="32"/>
      <c r="G192" s="32"/>
      <c r="H192" s="32"/>
      <c r="I192" s="32"/>
      <c r="J192" s="164"/>
      <c r="K192" s="164"/>
      <c r="L192" s="164"/>
      <c r="M192" s="164"/>
    </row>
    <row r="193" spans="1:13" s="161" customFormat="1" ht="15.75">
      <c r="A193" s="163"/>
      <c r="B193" s="163"/>
      <c r="C193" s="32"/>
      <c r="D193" s="32"/>
      <c r="E193" s="32"/>
      <c r="F193" s="32"/>
      <c r="G193" s="32"/>
      <c r="H193" s="32"/>
      <c r="I193" s="32"/>
      <c r="J193" s="164"/>
      <c r="K193" s="164"/>
      <c r="L193" s="164"/>
      <c r="M193" s="164"/>
    </row>
    <row r="194" spans="1:13" s="161" customFormat="1" ht="15.75">
      <c r="A194" s="163"/>
      <c r="B194" s="163"/>
      <c r="C194" s="32"/>
      <c r="D194" s="32"/>
      <c r="E194" s="32"/>
      <c r="F194" s="32"/>
      <c r="G194" s="32"/>
      <c r="H194" s="32"/>
      <c r="I194" s="32"/>
      <c r="J194" s="164"/>
      <c r="K194" s="164"/>
      <c r="L194" s="164"/>
      <c r="M194" s="164"/>
    </row>
    <row r="195" spans="1:13" s="161" customFormat="1" ht="15.75">
      <c r="A195" s="163"/>
      <c r="B195" s="163"/>
      <c r="C195" s="32"/>
      <c r="D195" s="32"/>
      <c r="E195" s="32"/>
      <c r="F195" s="32"/>
      <c r="G195" s="32"/>
      <c r="H195" s="32"/>
      <c r="I195" s="32"/>
      <c r="J195" s="164"/>
      <c r="K195" s="164"/>
      <c r="L195" s="164"/>
      <c r="M195" s="164"/>
    </row>
    <row r="196" spans="1:13" s="161" customFormat="1" ht="15.75">
      <c r="A196" s="163"/>
      <c r="B196" s="163"/>
      <c r="C196" s="32"/>
      <c r="D196" s="32"/>
      <c r="E196" s="32"/>
      <c r="F196" s="32"/>
      <c r="G196" s="32"/>
      <c r="H196" s="32"/>
      <c r="I196" s="32"/>
      <c r="J196" s="164"/>
      <c r="K196" s="164"/>
      <c r="L196" s="164"/>
      <c r="M196" s="164"/>
    </row>
    <row r="197" spans="1:13" s="161" customFormat="1" ht="15.75">
      <c r="A197" s="163"/>
      <c r="B197" s="163"/>
      <c r="C197" s="32"/>
      <c r="D197" s="32"/>
      <c r="E197" s="32"/>
      <c r="F197" s="32"/>
      <c r="G197" s="32"/>
      <c r="H197" s="32"/>
      <c r="I197" s="32"/>
      <c r="J197" s="164"/>
      <c r="K197" s="164"/>
      <c r="L197" s="164"/>
      <c r="M197" s="164"/>
    </row>
    <row r="198" spans="1:13" s="161" customFormat="1" ht="15.75">
      <c r="A198" s="163"/>
      <c r="B198" s="163"/>
      <c r="C198" s="32"/>
      <c r="D198" s="32"/>
      <c r="E198" s="32"/>
      <c r="F198" s="32"/>
      <c r="G198" s="32"/>
      <c r="H198" s="32"/>
      <c r="I198" s="32"/>
      <c r="J198" s="164"/>
      <c r="K198" s="164"/>
      <c r="L198" s="164"/>
      <c r="M198" s="164"/>
    </row>
    <row r="199" spans="1:13" s="161" customFormat="1" ht="15.75">
      <c r="A199" s="163"/>
      <c r="B199" s="163"/>
      <c r="C199" s="32"/>
      <c r="D199" s="32"/>
      <c r="E199" s="32"/>
      <c r="F199" s="32"/>
      <c r="G199" s="32"/>
      <c r="H199" s="32"/>
      <c r="I199" s="32"/>
      <c r="J199" s="164"/>
      <c r="K199" s="164"/>
      <c r="L199" s="164"/>
      <c r="M199" s="164"/>
    </row>
    <row r="200" spans="1:13" s="161" customFormat="1" ht="15.75">
      <c r="A200" s="163"/>
      <c r="B200" s="163"/>
      <c r="C200" s="32"/>
      <c r="D200" s="32"/>
      <c r="E200" s="32"/>
      <c r="F200" s="32"/>
      <c r="G200" s="32"/>
      <c r="H200" s="32"/>
      <c r="I200" s="32"/>
      <c r="J200" s="164"/>
      <c r="K200" s="164"/>
      <c r="L200" s="164"/>
      <c r="M200" s="164"/>
    </row>
    <row r="201" spans="1:13" s="161" customFormat="1" ht="15.75">
      <c r="A201" s="163"/>
      <c r="B201" s="163"/>
      <c r="C201" s="32"/>
      <c r="D201" s="32"/>
      <c r="E201" s="32"/>
      <c r="F201" s="32"/>
      <c r="G201" s="32"/>
      <c r="H201" s="32"/>
      <c r="I201" s="32"/>
      <c r="J201" s="164"/>
      <c r="K201" s="164"/>
      <c r="L201" s="164"/>
      <c r="M201" s="164"/>
    </row>
    <row r="202" spans="1:13" s="161" customFormat="1" ht="15.75">
      <c r="A202" s="163"/>
      <c r="B202" s="163"/>
      <c r="C202" s="32"/>
      <c r="D202" s="32"/>
      <c r="E202" s="32"/>
      <c r="F202" s="32"/>
      <c r="G202" s="32"/>
      <c r="H202" s="32"/>
      <c r="I202" s="32"/>
      <c r="J202" s="164"/>
      <c r="K202" s="164"/>
      <c r="L202" s="164"/>
      <c r="M202" s="164"/>
    </row>
    <row r="203" spans="1:13" s="161" customFormat="1" ht="15.75">
      <c r="A203" s="163"/>
      <c r="B203" s="163"/>
      <c r="C203" s="32"/>
      <c r="D203" s="32"/>
      <c r="E203" s="32"/>
      <c r="F203" s="32"/>
      <c r="G203" s="32"/>
      <c r="H203" s="32"/>
      <c r="I203" s="32"/>
      <c r="J203" s="164"/>
      <c r="K203" s="164"/>
      <c r="L203" s="164"/>
      <c r="M203" s="164"/>
    </row>
    <row r="204" spans="1:13" s="161" customFormat="1" ht="15.75">
      <c r="A204" s="163"/>
      <c r="B204" s="163"/>
      <c r="C204" s="32"/>
      <c r="D204" s="32"/>
      <c r="E204" s="32"/>
      <c r="F204" s="32"/>
      <c r="G204" s="32"/>
      <c r="H204" s="32"/>
      <c r="I204" s="32"/>
      <c r="J204" s="164"/>
      <c r="K204" s="164"/>
      <c r="L204" s="164"/>
      <c r="M204" s="164"/>
    </row>
    <row r="205" spans="1:13" s="161" customFormat="1" ht="15.75">
      <c r="A205" s="163"/>
      <c r="B205" s="163"/>
      <c r="C205" s="32"/>
      <c r="D205" s="32"/>
      <c r="E205" s="32"/>
      <c r="F205" s="32"/>
      <c r="G205" s="32"/>
      <c r="H205" s="32"/>
      <c r="I205" s="32"/>
      <c r="J205" s="164"/>
      <c r="K205" s="164"/>
      <c r="L205" s="164"/>
      <c r="M205" s="164"/>
    </row>
    <row r="206" spans="1:13" s="161" customFormat="1" ht="15.75">
      <c r="A206" s="163"/>
      <c r="B206" s="163"/>
      <c r="C206" s="32"/>
      <c r="D206" s="32"/>
      <c r="E206" s="32"/>
      <c r="F206" s="32"/>
      <c r="G206" s="32"/>
      <c r="H206" s="32"/>
      <c r="I206" s="32"/>
      <c r="J206" s="164"/>
      <c r="K206" s="164"/>
      <c r="L206" s="164"/>
      <c r="M206" s="164"/>
    </row>
    <row r="207" spans="1:13" s="161" customFormat="1" ht="15.75">
      <c r="A207" s="163"/>
      <c r="B207" s="163"/>
      <c r="C207" s="32"/>
      <c r="D207" s="32"/>
      <c r="E207" s="32"/>
      <c r="F207" s="32"/>
      <c r="G207" s="32"/>
      <c r="H207" s="32"/>
      <c r="I207" s="32"/>
      <c r="J207" s="164"/>
      <c r="K207" s="164"/>
      <c r="L207" s="164"/>
      <c r="M207" s="164"/>
    </row>
    <row r="208" spans="1:13" s="161" customFormat="1" ht="15.75">
      <c r="A208" s="163"/>
      <c r="B208" s="163"/>
      <c r="C208" s="32"/>
      <c r="D208" s="32"/>
      <c r="E208" s="32"/>
      <c r="F208" s="32"/>
      <c r="G208" s="32"/>
      <c r="H208" s="32"/>
      <c r="I208" s="32"/>
      <c r="J208" s="164"/>
      <c r="K208" s="164"/>
      <c r="L208" s="164"/>
      <c r="M208" s="164"/>
    </row>
    <row r="209" spans="1:13" s="161" customFormat="1" ht="15.75">
      <c r="A209" s="163"/>
      <c r="B209" s="163"/>
      <c r="C209" s="32"/>
      <c r="D209" s="32"/>
      <c r="E209" s="32"/>
      <c r="F209" s="32"/>
      <c r="G209" s="32"/>
      <c r="H209" s="32"/>
      <c r="I209" s="32"/>
      <c r="J209" s="164"/>
      <c r="K209" s="164"/>
      <c r="L209" s="164"/>
      <c r="M209" s="164"/>
    </row>
    <row r="210" spans="1:13" s="161" customFormat="1" ht="15.75">
      <c r="A210" s="163"/>
      <c r="B210" s="163"/>
      <c r="C210" s="32"/>
      <c r="D210" s="32"/>
      <c r="E210" s="32"/>
      <c r="F210" s="32"/>
      <c r="G210" s="32"/>
      <c r="H210" s="32"/>
      <c r="I210" s="32"/>
      <c r="J210" s="164"/>
      <c r="K210" s="164"/>
      <c r="L210" s="164"/>
      <c r="M210" s="164"/>
    </row>
    <row r="211" spans="1:13" s="161" customFormat="1" ht="15.75">
      <c r="A211" s="163"/>
      <c r="B211" s="163"/>
      <c r="C211" s="32"/>
      <c r="D211" s="32"/>
      <c r="E211" s="32"/>
      <c r="F211" s="32"/>
      <c r="G211" s="32"/>
      <c r="H211" s="32"/>
      <c r="I211" s="32"/>
      <c r="J211" s="164"/>
      <c r="K211" s="164"/>
      <c r="L211" s="164"/>
      <c r="M211" s="164"/>
    </row>
    <row r="212" spans="1:13" s="161" customFormat="1" ht="15.75">
      <c r="A212" s="163"/>
      <c r="B212" s="163"/>
      <c r="C212" s="32"/>
      <c r="D212" s="32"/>
      <c r="E212" s="32"/>
      <c r="F212" s="32"/>
      <c r="G212" s="32"/>
      <c r="H212" s="32"/>
      <c r="I212" s="32"/>
      <c r="J212" s="164"/>
      <c r="K212" s="164"/>
      <c r="L212" s="164"/>
      <c r="M212" s="164"/>
    </row>
    <row r="213" spans="1:13" s="161" customFormat="1" ht="15.75">
      <c r="A213" s="163"/>
      <c r="B213" s="163"/>
      <c r="C213" s="32"/>
      <c r="D213" s="32"/>
      <c r="E213" s="32"/>
      <c r="F213" s="32"/>
      <c r="G213" s="32"/>
      <c r="H213" s="32"/>
      <c r="I213" s="32"/>
      <c r="J213" s="164"/>
      <c r="K213" s="164"/>
      <c r="L213" s="164"/>
      <c r="M213" s="164"/>
    </row>
    <row r="214" spans="1:13" s="161" customFormat="1" ht="15.75">
      <c r="A214" s="163"/>
      <c r="B214" s="163"/>
      <c r="C214" s="32"/>
      <c r="D214" s="32"/>
      <c r="E214" s="32"/>
      <c r="F214" s="32"/>
      <c r="G214" s="32"/>
      <c r="H214" s="32"/>
      <c r="I214" s="32"/>
      <c r="J214" s="164"/>
      <c r="K214" s="164"/>
      <c r="L214" s="164"/>
      <c r="M214" s="164"/>
    </row>
    <row r="215" spans="1:13" s="161" customFormat="1" ht="15.75">
      <c r="A215" s="163"/>
      <c r="B215" s="163"/>
      <c r="C215" s="32"/>
      <c r="D215" s="32"/>
      <c r="E215" s="32"/>
      <c r="F215" s="32"/>
      <c r="G215" s="32"/>
      <c r="H215" s="32"/>
      <c r="I215" s="32"/>
      <c r="J215" s="164"/>
      <c r="K215" s="164"/>
      <c r="L215" s="164"/>
      <c r="M215" s="164"/>
    </row>
    <row r="216" spans="1:13" s="161" customFormat="1" ht="15.75">
      <c r="A216" s="163"/>
      <c r="B216" s="163"/>
      <c r="C216" s="32"/>
      <c r="D216" s="32"/>
      <c r="E216" s="32"/>
      <c r="F216" s="32"/>
      <c r="G216" s="32"/>
      <c r="H216" s="32"/>
      <c r="I216" s="32"/>
      <c r="J216" s="164"/>
      <c r="K216" s="164"/>
      <c r="L216" s="164"/>
      <c r="M216" s="164"/>
    </row>
    <row r="217" spans="1:13" s="161" customFormat="1" ht="15.75">
      <c r="A217" s="163"/>
      <c r="B217" s="163"/>
      <c r="C217" s="32"/>
      <c r="D217" s="32"/>
      <c r="E217" s="32"/>
      <c r="F217" s="32"/>
      <c r="G217" s="32"/>
      <c r="H217" s="32"/>
      <c r="I217" s="32"/>
      <c r="J217" s="164"/>
      <c r="K217" s="164"/>
      <c r="L217" s="164"/>
      <c r="M217" s="164"/>
    </row>
    <row r="218" spans="1:13" s="161" customFormat="1" ht="15.75">
      <c r="A218" s="163"/>
      <c r="B218" s="163"/>
      <c r="C218" s="32"/>
      <c r="D218" s="32"/>
      <c r="E218" s="32"/>
      <c r="F218" s="32"/>
      <c r="G218" s="32"/>
      <c r="H218" s="32"/>
      <c r="I218" s="32"/>
      <c r="J218" s="164"/>
      <c r="K218" s="164"/>
      <c r="L218" s="164"/>
      <c r="M218" s="164"/>
    </row>
    <row r="219" spans="1:13" s="161" customFormat="1" ht="15.75">
      <c r="A219" s="163"/>
      <c r="B219" s="163"/>
      <c r="C219" s="32"/>
      <c r="D219" s="32"/>
      <c r="E219" s="32"/>
      <c r="F219" s="32"/>
      <c r="G219" s="32"/>
      <c r="H219" s="32"/>
      <c r="I219" s="32"/>
      <c r="J219" s="164"/>
      <c r="K219" s="164"/>
      <c r="L219" s="164"/>
      <c r="M219" s="164"/>
    </row>
    <row r="220" spans="1:13" s="161" customFormat="1" ht="15.75">
      <c r="A220" s="163"/>
      <c r="B220" s="163"/>
      <c r="C220" s="32"/>
      <c r="D220" s="32"/>
      <c r="E220" s="32"/>
      <c r="F220" s="32"/>
      <c r="G220" s="32"/>
      <c r="H220" s="32"/>
      <c r="I220" s="32"/>
      <c r="J220" s="164"/>
      <c r="K220" s="164"/>
      <c r="L220" s="164"/>
      <c r="M220" s="164"/>
    </row>
    <row r="221" spans="1:13" s="161" customFormat="1">
      <c r="A221" s="176"/>
      <c r="B221" s="176"/>
      <c r="J221" s="177"/>
      <c r="K221" s="177"/>
      <c r="L221" s="177"/>
      <c r="M221" s="177"/>
    </row>
    <row r="222" spans="1:13" s="161" customFormat="1">
      <c r="A222" s="176"/>
      <c r="B222" s="176"/>
      <c r="J222" s="177"/>
      <c r="K222" s="177"/>
      <c r="L222" s="177"/>
      <c r="M222" s="177"/>
    </row>
    <row r="223" spans="1:13" s="161" customFormat="1">
      <c r="A223" s="176"/>
      <c r="B223" s="176"/>
      <c r="J223" s="177"/>
      <c r="K223" s="177"/>
      <c r="L223" s="177"/>
      <c r="M223" s="177"/>
    </row>
    <row r="224" spans="1:13" s="161" customFormat="1">
      <c r="A224" s="176"/>
      <c r="B224" s="176"/>
      <c r="J224" s="177"/>
      <c r="K224" s="177"/>
      <c r="L224" s="177"/>
      <c r="M224" s="177"/>
    </row>
    <row r="225" spans="1:13" s="161" customFormat="1">
      <c r="A225" s="176"/>
      <c r="B225" s="176"/>
      <c r="J225" s="177"/>
      <c r="K225" s="177"/>
      <c r="L225" s="177"/>
      <c r="M225" s="177"/>
    </row>
    <row r="226" spans="1:13" s="161" customFormat="1">
      <c r="A226" s="176"/>
      <c r="B226" s="176"/>
      <c r="J226" s="177"/>
      <c r="K226" s="177"/>
      <c r="L226" s="177"/>
      <c r="M226" s="177"/>
    </row>
    <row r="227" spans="1:13" s="161" customFormat="1">
      <c r="A227" s="176"/>
      <c r="B227" s="176"/>
      <c r="J227" s="177"/>
      <c r="K227" s="177"/>
      <c r="L227" s="177"/>
      <c r="M227" s="177"/>
    </row>
    <row r="228" spans="1:13" s="161" customFormat="1">
      <c r="A228" s="176"/>
      <c r="B228" s="176"/>
      <c r="J228" s="177"/>
      <c r="K228" s="177"/>
      <c r="L228" s="177"/>
      <c r="M228" s="177"/>
    </row>
    <row r="229" spans="1:13" s="161" customFormat="1">
      <c r="A229" s="176"/>
      <c r="B229" s="176"/>
      <c r="J229" s="177"/>
      <c r="K229" s="177"/>
      <c r="L229" s="177"/>
      <c r="M229" s="177"/>
    </row>
    <row r="230" spans="1:13" s="161" customFormat="1">
      <c r="A230" s="176"/>
      <c r="B230" s="176"/>
      <c r="J230" s="177"/>
      <c r="K230" s="177"/>
      <c r="L230" s="177"/>
      <c r="M230" s="177"/>
    </row>
    <row r="231" spans="1:13" s="161" customFormat="1">
      <c r="A231" s="176"/>
      <c r="B231" s="176"/>
      <c r="J231" s="177"/>
      <c r="K231" s="177"/>
      <c r="L231" s="177"/>
      <c r="M231" s="177"/>
    </row>
    <row r="232" spans="1:13" s="161" customFormat="1">
      <c r="A232" s="176"/>
      <c r="B232" s="176"/>
      <c r="J232" s="177"/>
      <c r="K232" s="177"/>
      <c r="L232" s="177"/>
      <c r="M232" s="177"/>
    </row>
    <row r="233" spans="1:13" s="161" customFormat="1">
      <c r="A233" s="176"/>
      <c r="B233" s="176"/>
      <c r="J233" s="177"/>
      <c r="K233" s="177"/>
      <c r="L233" s="177"/>
      <c r="M233" s="177"/>
    </row>
    <row r="234" spans="1:13" s="161" customFormat="1">
      <c r="A234" s="176"/>
      <c r="B234" s="176"/>
      <c r="J234" s="177"/>
      <c r="K234" s="177"/>
      <c r="L234" s="177"/>
      <c r="M234" s="177"/>
    </row>
    <row r="235" spans="1:13" s="161" customFormat="1">
      <c r="A235" s="176"/>
      <c r="B235" s="176"/>
      <c r="J235" s="177"/>
      <c r="K235" s="177"/>
      <c r="L235" s="177"/>
      <c r="M235" s="177"/>
    </row>
    <row r="236" spans="1:13" s="161" customFormat="1">
      <c r="A236" s="176"/>
      <c r="B236" s="176"/>
      <c r="J236" s="177"/>
      <c r="K236" s="177"/>
      <c r="L236" s="177"/>
      <c r="M236" s="177"/>
    </row>
    <row r="237" spans="1:13" s="161" customFormat="1">
      <c r="A237" s="176"/>
      <c r="B237" s="176"/>
      <c r="J237" s="177"/>
      <c r="K237" s="177"/>
      <c r="L237" s="177"/>
      <c r="M237" s="177"/>
    </row>
    <row r="238" spans="1:13" s="161" customFormat="1">
      <c r="A238" s="176"/>
      <c r="B238" s="176"/>
      <c r="J238" s="177"/>
      <c r="K238" s="177"/>
      <c r="L238" s="177"/>
      <c r="M238" s="177"/>
    </row>
    <row r="239" spans="1:13" s="161" customFormat="1">
      <c r="A239" s="176"/>
      <c r="B239" s="176"/>
      <c r="J239" s="177"/>
      <c r="K239" s="177"/>
      <c r="L239" s="177"/>
      <c r="M239" s="177"/>
    </row>
    <row r="240" spans="1:13" s="161" customFormat="1">
      <c r="A240" s="176"/>
      <c r="B240" s="176"/>
      <c r="J240" s="177"/>
      <c r="K240" s="177"/>
      <c r="L240" s="177"/>
      <c r="M240" s="177"/>
    </row>
    <row r="241" spans="1:13" s="161" customFormat="1">
      <c r="A241" s="176"/>
      <c r="B241" s="176"/>
      <c r="J241" s="177"/>
      <c r="K241" s="177"/>
      <c r="L241" s="177"/>
      <c r="M241" s="177"/>
    </row>
    <row r="242" spans="1:13" s="161" customFormat="1">
      <c r="A242" s="176"/>
      <c r="B242" s="176"/>
      <c r="J242" s="177"/>
      <c r="K242" s="177"/>
      <c r="L242" s="177"/>
      <c r="M242" s="177"/>
    </row>
    <row r="243" spans="1:13" s="161" customFormat="1">
      <c r="A243" s="176"/>
      <c r="B243" s="176"/>
      <c r="J243" s="177"/>
      <c r="K243" s="177"/>
      <c r="L243" s="177"/>
      <c r="M243" s="177"/>
    </row>
    <row r="244" spans="1:13" s="161" customFormat="1">
      <c r="A244" s="176"/>
      <c r="B244" s="176"/>
      <c r="J244" s="177"/>
      <c r="K244" s="177"/>
      <c r="L244" s="177"/>
      <c r="M244" s="177"/>
    </row>
    <row r="245" spans="1:13" s="161" customFormat="1">
      <c r="A245" s="176"/>
      <c r="B245" s="176"/>
      <c r="J245" s="177"/>
      <c r="K245" s="177"/>
      <c r="L245" s="177"/>
      <c r="M245" s="177"/>
    </row>
    <row r="246" spans="1:13" s="161" customFormat="1">
      <c r="A246" s="176"/>
      <c r="B246" s="176"/>
      <c r="J246" s="177"/>
      <c r="K246" s="177"/>
      <c r="L246" s="177"/>
      <c r="M246" s="177"/>
    </row>
    <row r="247" spans="1:13" s="161" customFormat="1">
      <c r="A247" s="176"/>
      <c r="B247" s="176"/>
      <c r="J247" s="177"/>
      <c r="K247" s="177"/>
      <c r="L247" s="177"/>
      <c r="M247" s="177"/>
    </row>
    <row r="248" spans="1:13" s="161" customFormat="1">
      <c r="A248" s="176"/>
      <c r="B248" s="176"/>
      <c r="J248" s="177"/>
      <c r="K248" s="177"/>
      <c r="L248" s="177"/>
      <c r="M248" s="177"/>
    </row>
    <row r="249" spans="1:13" s="161" customFormat="1">
      <c r="A249" s="176"/>
      <c r="B249" s="176"/>
      <c r="J249" s="177"/>
      <c r="K249" s="177"/>
      <c r="L249" s="177"/>
      <c r="M249" s="177"/>
    </row>
    <row r="250" spans="1:13" s="161" customFormat="1">
      <c r="A250" s="176"/>
      <c r="B250" s="176"/>
      <c r="J250" s="177"/>
      <c r="K250" s="177"/>
      <c r="L250" s="177"/>
      <c r="M250" s="177"/>
    </row>
    <row r="251" spans="1:13" s="161" customFormat="1">
      <c r="A251" s="176"/>
      <c r="B251" s="176"/>
      <c r="J251" s="177"/>
      <c r="K251" s="177"/>
      <c r="L251" s="177"/>
      <c r="M251" s="177"/>
    </row>
    <row r="252" spans="1:13" s="161" customFormat="1">
      <c r="A252" s="176"/>
      <c r="B252" s="176"/>
      <c r="J252" s="177"/>
      <c r="K252" s="177"/>
      <c r="L252" s="177"/>
      <c r="M252" s="177"/>
    </row>
    <row r="253" spans="1:13" s="161" customFormat="1">
      <c r="A253" s="176"/>
      <c r="B253" s="176"/>
      <c r="J253" s="177"/>
      <c r="K253" s="177"/>
      <c r="L253" s="177"/>
      <c r="M253" s="177"/>
    </row>
    <row r="254" spans="1:13" s="161" customFormat="1">
      <c r="A254" s="176"/>
      <c r="B254" s="176"/>
      <c r="J254" s="177"/>
      <c r="K254" s="177"/>
      <c r="L254" s="177"/>
      <c r="M254" s="177"/>
    </row>
    <row r="255" spans="1:13" s="161" customFormat="1">
      <c r="A255" s="176"/>
      <c r="B255" s="176"/>
      <c r="J255" s="177"/>
      <c r="K255" s="177"/>
      <c r="L255" s="177"/>
      <c r="M255" s="177"/>
    </row>
    <row r="256" spans="1:13" s="161" customFormat="1">
      <c r="A256" s="176"/>
      <c r="B256" s="176"/>
      <c r="J256" s="177"/>
      <c r="K256" s="177"/>
      <c r="L256" s="177"/>
      <c r="M256" s="177"/>
    </row>
    <row r="257" spans="1:13" s="161" customFormat="1">
      <c r="A257" s="176"/>
      <c r="B257" s="176"/>
      <c r="J257" s="177"/>
      <c r="K257" s="177"/>
      <c r="L257" s="177"/>
      <c r="M257" s="177"/>
    </row>
    <row r="258" spans="1:13" s="161" customFormat="1">
      <c r="A258" s="176"/>
      <c r="B258" s="176"/>
      <c r="J258" s="177"/>
      <c r="K258" s="177"/>
      <c r="L258" s="177"/>
      <c r="M258" s="177"/>
    </row>
    <row r="259" spans="1:13" s="161" customFormat="1">
      <c r="A259" s="176"/>
      <c r="B259" s="176"/>
      <c r="J259" s="177"/>
      <c r="K259" s="177"/>
      <c r="L259" s="177"/>
      <c r="M259" s="177"/>
    </row>
    <row r="260" spans="1:13" s="161" customFormat="1">
      <c r="A260" s="176"/>
      <c r="B260" s="176"/>
      <c r="J260" s="177"/>
      <c r="K260" s="177"/>
      <c r="L260" s="177"/>
      <c r="M260" s="177"/>
    </row>
    <row r="261" spans="1:13" s="161" customFormat="1">
      <c r="A261" s="176"/>
      <c r="B261" s="176"/>
      <c r="J261" s="177"/>
      <c r="K261" s="177"/>
      <c r="L261" s="177"/>
      <c r="M261" s="177"/>
    </row>
    <row r="262" spans="1:13" s="161" customFormat="1">
      <c r="A262" s="176"/>
      <c r="B262" s="176"/>
      <c r="J262" s="177"/>
      <c r="K262" s="177"/>
      <c r="L262" s="177"/>
      <c r="M262" s="177"/>
    </row>
    <row r="263" spans="1:13" s="161" customFormat="1">
      <c r="A263" s="176"/>
      <c r="B263" s="176"/>
      <c r="J263" s="177"/>
      <c r="K263" s="177"/>
      <c r="L263" s="177"/>
      <c r="M263" s="177"/>
    </row>
    <row r="264" spans="1:13" s="161" customFormat="1">
      <c r="A264" s="176"/>
      <c r="B264" s="176"/>
      <c r="J264" s="177"/>
      <c r="K264" s="177"/>
      <c r="L264" s="177"/>
      <c r="M264" s="177"/>
    </row>
    <row r="265" spans="1:13" s="161" customFormat="1">
      <c r="A265" s="176"/>
      <c r="B265" s="176"/>
      <c r="J265" s="177"/>
      <c r="K265" s="177"/>
      <c r="L265" s="177"/>
      <c r="M265" s="177"/>
    </row>
    <row r="266" spans="1:13" s="161" customFormat="1">
      <c r="A266" s="176"/>
      <c r="B266" s="176"/>
      <c r="J266" s="177"/>
      <c r="K266" s="177"/>
      <c r="L266" s="177"/>
      <c r="M266" s="177"/>
    </row>
    <row r="267" spans="1:13" s="161" customFormat="1">
      <c r="A267" s="176"/>
      <c r="B267" s="176"/>
      <c r="J267" s="177"/>
      <c r="K267" s="177"/>
      <c r="L267" s="177"/>
      <c r="M267" s="177"/>
    </row>
    <row r="268" spans="1:13" s="161" customFormat="1">
      <c r="A268" s="176"/>
      <c r="B268" s="176"/>
      <c r="J268" s="177"/>
      <c r="K268" s="177"/>
      <c r="L268" s="177"/>
      <c r="M268" s="177"/>
    </row>
    <row r="269" spans="1:13" s="161" customFormat="1">
      <c r="A269" s="176"/>
      <c r="B269" s="176"/>
      <c r="J269" s="177"/>
      <c r="K269" s="177"/>
      <c r="L269" s="177"/>
      <c r="M269" s="177"/>
    </row>
    <row r="270" spans="1:13" s="161" customFormat="1">
      <c r="A270" s="176"/>
      <c r="B270" s="176"/>
      <c r="J270" s="177"/>
      <c r="K270" s="177"/>
      <c r="L270" s="177"/>
      <c r="M270" s="177"/>
    </row>
    <row r="271" spans="1:13" s="161" customFormat="1">
      <c r="A271" s="176"/>
      <c r="B271" s="176"/>
      <c r="J271" s="177"/>
      <c r="K271" s="177"/>
      <c r="L271" s="177"/>
      <c r="M271" s="177"/>
    </row>
    <row r="272" spans="1:13" s="161" customFormat="1">
      <c r="A272" s="176"/>
      <c r="B272" s="176"/>
      <c r="J272" s="177"/>
      <c r="K272" s="177"/>
      <c r="L272" s="177"/>
      <c r="M272" s="177"/>
    </row>
    <row r="273" spans="1:13" s="161" customFormat="1">
      <c r="A273" s="176"/>
      <c r="B273" s="176"/>
      <c r="J273" s="177"/>
      <c r="K273" s="177"/>
      <c r="L273" s="177"/>
      <c r="M273" s="177"/>
    </row>
    <row r="274" spans="1:13" s="161" customFormat="1">
      <c r="A274" s="176"/>
      <c r="B274" s="176"/>
      <c r="J274" s="177"/>
      <c r="K274" s="177"/>
      <c r="L274" s="177"/>
      <c r="M274" s="177"/>
    </row>
    <row r="275" spans="1:13" s="161" customFormat="1">
      <c r="A275" s="176"/>
      <c r="B275" s="176"/>
      <c r="J275" s="177"/>
      <c r="K275" s="177"/>
      <c r="L275" s="177"/>
      <c r="M275" s="177"/>
    </row>
    <row r="276" spans="1:13" s="161" customFormat="1">
      <c r="A276" s="176"/>
      <c r="B276" s="176"/>
      <c r="J276" s="177"/>
      <c r="K276" s="177"/>
      <c r="L276" s="177"/>
      <c r="M276" s="177"/>
    </row>
    <row r="277" spans="1:13" s="161" customFormat="1">
      <c r="A277" s="176"/>
      <c r="B277" s="176"/>
      <c r="J277" s="177"/>
      <c r="K277" s="177"/>
      <c r="L277" s="177"/>
      <c r="M277" s="177"/>
    </row>
    <row r="278" spans="1:13" s="161" customFormat="1">
      <c r="A278" s="176"/>
      <c r="B278" s="176"/>
      <c r="J278" s="177"/>
      <c r="K278" s="177"/>
      <c r="L278" s="177"/>
      <c r="M278" s="177"/>
    </row>
    <row r="279" spans="1:13" s="161" customFormat="1">
      <c r="A279" s="176"/>
      <c r="B279" s="176"/>
      <c r="J279" s="177"/>
      <c r="K279" s="177"/>
      <c r="L279" s="177"/>
      <c r="M279" s="177"/>
    </row>
    <row r="280" spans="1:13" s="161" customFormat="1">
      <c r="A280" s="176"/>
      <c r="B280" s="176"/>
      <c r="J280" s="177"/>
      <c r="K280" s="177"/>
      <c r="L280" s="177"/>
      <c r="M280" s="177"/>
    </row>
    <row r="281" spans="1:13" s="161" customFormat="1">
      <c r="A281" s="176"/>
      <c r="B281" s="176"/>
      <c r="J281" s="177"/>
      <c r="K281" s="177"/>
      <c r="L281" s="177"/>
      <c r="M281" s="177"/>
    </row>
    <row r="282" spans="1:13" s="161" customFormat="1">
      <c r="A282" s="176"/>
      <c r="B282" s="176"/>
      <c r="J282" s="177"/>
      <c r="K282" s="177"/>
      <c r="L282" s="177"/>
      <c r="M282" s="177"/>
    </row>
    <row r="283" spans="1:13" s="161" customFormat="1">
      <c r="A283" s="176"/>
      <c r="B283" s="176"/>
      <c r="J283" s="177"/>
      <c r="K283" s="177"/>
      <c r="L283" s="177"/>
      <c r="M283" s="177"/>
    </row>
    <row r="284" spans="1:13" s="161" customFormat="1">
      <c r="A284" s="176"/>
      <c r="B284" s="176"/>
      <c r="J284" s="177"/>
      <c r="K284" s="177"/>
      <c r="L284" s="177"/>
      <c r="M284" s="177"/>
    </row>
    <row r="285" spans="1:13" s="161" customFormat="1">
      <c r="A285" s="176"/>
      <c r="B285" s="176"/>
      <c r="J285" s="177"/>
      <c r="K285" s="177"/>
      <c r="L285" s="177"/>
      <c r="M285" s="177"/>
    </row>
    <row r="286" spans="1:13" s="161" customFormat="1">
      <c r="A286" s="176"/>
      <c r="B286" s="176"/>
      <c r="J286" s="177"/>
      <c r="K286" s="177"/>
      <c r="L286" s="177"/>
      <c r="M286" s="177"/>
    </row>
    <row r="287" spans="1:13" s="161" customFormat="1">
      <c r="A287" s="176"/>
      <c r="B287" s="176"/>
      <c r="J287" s="177"/>
      <c r="K287" s="177"/>
      <c r="L287" s="177"/>
      <c r="M287" s="177"/>
    </row>
    <row r="288" spans="1:13" s="161" customFormat="1">
      <c r="A288" s="176"/>
      <c r="B288" s="176"/>
      <c r="J288" s="177"/>
      <c r="K288" s="177"/>
      <c r="L288" s="177"/>
      <c r="M288" s="177"/>
    </row>
    <row r="289" spans="1:13" s="161" customFormat="1">
      <c r="A289" s="176"/>
      <c r="B289" s="176"/>
      <c r="J289" s="177"/>
      <c r="K289" s="177"/>
      <c r="L289" s="177"/>
      <c r="M289" s="177"/>
    </row>
    <row r="290" spans="1:13" s="161" customFormat="1">
      <c r="A290" s="176"/>
      <c r="B290" s="176"/>
      <c r="J290" s="177"/>
      <c r="K290" s="177"/>
      <c r="L290" s="177"/>
      <c r="M290" s="177"/>
    </row>
    <row r="291" spans="1:13" s="161" customFormat="1">
      <c r="A291" s="176"/>
      <c r="B291" s="176"/>
      <c r="J291" s="177"/>
      <c r="K291" s="177"/>
      <c r="L291" s="177"/>
      <c r="M291" s="177"/>
    </row>
    <row r="292" spans="1:13" s="161" customFormat="1">
      <c r="A292" s="176"/>
      <c r="B292" s="176"/>
      <c r="J292" s="177"/>
      <c r="K292" s="177"/>
      <c r="L292" s="177"/>
      <c r="M292" s="177"/>
    </row>
    <row r="293" spans="1:13" s="161" customFormat="1">
      <c r="A293" s="176"/>
      <c r="B293" s="176"/>
      <c r="J293" s="177"/>
      <c r="K293" s="177"/>
      <c r="L293" s="177"/>
      <c r="M293" s="177"/>
    </row>
    <row r="294" spans="1:13" s="161" customFormat="1">
      <c r="A294" s="176"/>
      <c r="B294" s="176"/>
      <c r="J294" s="177"/>
      <c r="K294" s="177"/>
      <c r="L294" s="177"/>
      <c r="M294" s="177"/>
    </row>
    <row r="295" spans="1:13" s="161" customFormat="1">
      <c r="A295" s="176"/>
      <c r="B295" s="176"/>
      <c r="J295" s="177"/>
      <c r="K295" s="177"/>
      <c r="L295" s="177"/>
      <c r="M295" s="177"/>
    </row>
    <row r="296" spans="1:13" s="161" customFormat="1">
      <c r="A296" s="176"/>
      <c r="B296" s="176"/>
      <c r="J296" s="177"/>
      <c r="K296" s="177"/>
      <c r="L296" s="177"/>
      <c r="M296" s="177"/>
    </row>
    <row r="297" spans="1:13" s="161" customFormat="1">
      <c r="A297" s="176"/>
      <c r="B297" s="176"/>
      <c r="J297" s="177"/>
      <c r="K297" s="177"/>
      <c r="L297" s="177"/>
      <c r="M297" s="177"/>
    </row>
    <row r="298" spans="1:13" s="161" customFormat="1">
      <c r="A298" s="176"/>
      <c r="B298" s="176"/>
      <c r="J298" s="177"/>
      <c r="K298" s="177"/>
      <c r="L298" s="177"/>
      <c r="M298" s="177"/>
    </row>
    <row r="299" spans="1:13" s="161" customFormat="1">
      <c r="A299" s="176"/>
      <c r="B299" s="176"/>
      <c r="J299" s="177"/>
      <c r="K299" s="177"/>
      <c r="L299" s="177"/>
      <c r="M299" s="177"/>
    </row>
    <row r="300" spans="1:13" s="161" customFormat="1">
      <c r="A300" s="176"/>
      <c r="B300" s="176"/>
      <c r="J300" s="177"/>
      <c r="K300" s="177"/>
      <c r="L300" s="177"/>
      <c r="M300" s="177"/>
    </row>
    <row r="301" spans="1:13" s="161" customFormat="1">
      <c r="A301" s="176"/>
      <c r="B301" s="176"/>
      <c r="J301" s="177"/>
      <c r="K301" s="177"/>
      <c r="L301" s="177"/>
      <c r="M301" s="177"/>
    </row>
    <row r="302" spans="1:13" s="161" customFormat="1">
      <c r="A302" s="176"/>
      <c r="B302" s="176"/>
      <c r="J302" s="177"/>
      <c r="K302" s="177"/>
      <c r="L302" s="177"/>
      <c r="M302" s="177"/>
    </row>
    <row r="303" spans="1:13" s="161" customFormat="1">
      <c r="A303" s="176"/>
      <c r="B303" s="176"/>
      <c r="J303" s="177"/>
      <c r="K303" s="177"/>
      <c r="L303" s="177"/>
      <c r="M303" s="177"/>
    </row>
    <row r="304" spans="1:13" s="161" customFormat="1">
      <c r="A304" s="176"/>
      <c r="B304" s="176"/>
      <c r="J304" s="177"/>
      <c r="K304" s="177"/>
      <c r="L304" s="177"/>
      <c r="M304" s="177"/>
    </row>
    <row r="305" spans="1:13" s="161" customFormat="1">
      <c r="A305" s="176"/>
      <c r="B305" s="176"/>
      <c r="J305" s="177"/>
      <c r="K305" s="177"/>
      <c r="L305" s="177"/>
      <c r="M305" s="177"/>
    </row>
    <row r="306" spans="1:13" s="161" customFormat="1">
      <c r="A306" s="176"/>
      <c r="B306" s="176"/>
      <c r="J306" s="177"/>
      <c r="K306" s="177"/>
      <c r="L306" s="177"/>
      <c r="M306" s="177"/>
    </row>
    <row r="307" spans="1:13" s="161" customFormat="1">
      <c r="A307" s="176"/>
      <c r="B307" s="176"/>
      <c r="J307" s="177"/>
      <c r="K307" s="177"/>
      <c r="L307" s="177"/>
      <c r="M307" s="177"/>
    </row>
    <row r="308" spans="1:13" s="161" customFormat="1">
      <c r="A308" s="176"/>
      <c r="B308" s="176"/>
      <c r="J308" s="177"/>
      <c r="K308" s="177"/>
      <c r="L308" s="177"/>
      <c r="M308" s="177"/>
    </row>
    <row r="309" spans="1:13" s="161" customFormat="1">
      <c r="A309" s="176"/>
      <c r="B309" s="176"/>
      <c r="J309" s="177"/>
      <c r="K309" s="177"/>
      <c r="L309" s="177"/>
      <c r="M309" s="177"/>
    </row>
    <row r="310" spans="1:13" s="161" customFormat="1">
      <c r="A310" s="176"/>
      <c r="B310" s="176"/>
      <c r="J310" s="177"/>
      <c r="K310" s="177"/>
      <c r="L310" s="177"/>
      <c r="M310" s="177"/>
    </row>
    <row r="311" spans="1:13" s="161" customFormat="1">
      <c r="A311" s="176"/>
      <c r="B311" s="176"/>
      <c r="J311" s="177"/>
      <c r="K311" s="177"/>
      <c r="L311" s="177"/>
      <c r="M311" s="177"/>
    </row>
    <row r="312" spans="1:13" s="161" customFormat="1">
      <c r="A312" s="176"/>
      <c r="B312" s="176"/>
      <c r="J312" s="177"/>
      <c r="K312" s="177"/>
      <c r="L312" s="177"/>
      <c r="M312" s="177"/>
    </row>
    <row r="313" spans="1:13" s="161" customFormat="1">
      <c r="A313" s="176"/>
      <c r="B313" s="176"/>
      <c r="J313" s="177"/>
      <c r="K313" s="177"/>
      <c r="L313" s="177"/>
      <c r="M313" s="177"/>
    </row>
    <row r="314" spans="1:13" s="161" customFormat="1">
      <c r="A314" s="176"/>
      <c r="B314" s="176"/>
      <c r="J314" s="177"/>
      <c r="K314" s="177"/>
      <c r="L314" s="177"/>
      <c r="M314" s="177"/>
    </row>
    <row r="315" spans="1:13" s="161" customFormat="1">
      <c r="A315" s="176"/>
      <c r="B315" s="176"/>
      <c r="J315" s="177"/>
      <c r="K315" s="177"/>
      <c r="L315" s="177"/>
      <c r="M315" s="177"/>
    </row>
    <row r="316" spans="1:13" s="161" customFormat="1">
      <c r="A316" s="176"/>
      <c r="B316" s="176"/>
      <c r="J316" s="177"/>
      <c r="K316" s="177"/>
      <c r="L316" s="177"/>
      <c r="M316" s="177"/>
    </row>
    <row r="317" spans="1:13" s="161" customFormat="1">
      <c r="A317" s="176"/>
      <c r="B317" s="176"/>
      <c r="J317" s="177"/>
      <c r="K317" s="177"/>
      <c r="L317" s="177"/>
      <c r="M317" s="177"/>
    </row>
    <row r="318" spans="1:13" s="161" customFormat="1">
      <c r="A318" s="176"/>
      <c r="B318" s="176"/>
      <c r="J318" s="177"/>
      <c r="K318" s="177"/>
      <c r="L318" s="177"/>
      <c r="M318" s="177"/>
    </row>
    <row r="319" spans="1:13" s="161" customFormat="1">
      <c r="A319" s="176"/>
      <c r="B319" s="176"/>
      <c r="J319" s="177"/>
      <c r="K319" s="177"/>
      <c r="L319" s="177"/>
      <c r="M319" s="177"/>
    </row>
    <row r="320" spans="1:13" s="161" customFormat="1">
      <c r="A320" s="176"/>
      <c r="B320" s="176"/>
      <c r="J320" s="177"/>
      <c r="K320" s="177"/>
      <c r="L320" s="177"/>
      <c r="M320" s="177"/>
    </row>
    <row r="321" spans="1:13" s="161" customFormat="1">
      <c r="A321" s="176"/>
      <c r="B321" s="176"/>
      <c r="J321" s="177"/>
      <c r="K321" s="177"/>
      <c r="L321" s="177"/>
      <c r="M321" s="177"/>
    </row>
    <row r="322" spans="1:13" s="161" customFormat="1">
      <c r="A322" s="176"/>
      <c r="B322" s="176"/>
      <c r="J322" s="177"/>
      <c r="K322" s="177"/>
      <c r="L322" s="177"/>
      <c r="M322" s="177"/>
    </row>
    <row r="323" spans="1:13" s="161" customFormat="1">
      <c r="A323" s="176"/>
      <c r="B323" s="176"/>
      <c r="J323" s="177"/>
      <c r="K323" s="177"/>
      <c r="L323" s="177"/>
      <c r="M323" s="177"/>
    </row>
    <row r="324" spans="1:13" s="161" customFormat="1">
      <c r="A324" s="176"/>
      <c r="B324" s="176"/>
      <c r="J324" s="177"/>
      <c r="K324" s="177"/>
      <c r="L324" s="177"/>
      <c r="M324" s="177"/>
    </row>
    <row r="325" spans="1:13" s="161" customFormat="1">
      <c r="A325" s="176"/>
      <c r="B325" s="176"/>
      <c r="J325" s="177"/>
      <c r="K325" s="177"/>
      <c r="L325" s="177"/>
      <c r="M325" s="177"/>
    </row>
    <row r="326" spans="1:13" s="161" customFormat="1">
      <c r="A326" s="176"/>
      <c r="B326" s="176"/>
      <c r="J326" s="177"/>
      <c r="K326" s="177"/>
      <c r="L326" s="177"/>
      <c r="M326" s="177"/>
    </row>
    <row r="327" spans="1:13" s="161" customFormat="1">
      <c r="A327" s="176"/>
      <c r="B327" s="176"/>
      <c r="J327" s="177"/>
      <c r="K327" s="177"/>
      <c r="L327" s="177"/>
      <c r="M327" s="177"/>
    </row>
    <row r="328" spans="1:13" s="161" customFormat="1">
      <c r="A328" s="176"/>
      <c r="B328" s="176"/>
      <c r="J328" s="177"/>
      <c r="K328" s="177"/>
      <c r="L328" s="177"/>
      <c r="M328" s="177"/>
    </row>
    <row r="329" spans="1:13" s="161" customFormat="1">
      <c r="A329" s="176"/>
      <c r="B329" s="176"/>
      <c r="J329" s="177"/>
      <c r="K329" s="177"/>
      <c r="L329" s="177"/>
      <c r="M329" s="177"/>
    </row>
    <row r="330" spans="1:13" s="161" customFormat="1">
      <c r="A330" s="176"/>
      <c r="B330" s="176"/>
      <c r="J330" s="177"/>
      <c r="K330" s="177"/>
      <c r="L330" s="177"/>
      <c r="M330" s="177"/>
    </row>
    <row r="331" spans="1:13" s="161" customFormat="1">
      <c r="A331" s="176"/>
      <c r="B331" s="176"/>
      <c r="J331" s="177"/>
      <c r="K331" s="177"/>
      <c r="L331" s="177"/>
      <c r="M331" s="177"/>
    </row>
    <row r="332" spans="1:13" s="161" customFormat="1">
      <c r="A332" s="176"/>
      <c r="B332" s="176"/>
      <c r="J332" s="177"/>
      <c r="K332" s="177"/>
      <c r="L332" s="177"/>
      <c r="M332" s="177"/>
    </row>
    <row r="333" spans="1:13" s="161" customFormat="1">
      <c r="A333" s="176"/>
      <c r="B333" s="176"/>
      <c r="J333" s="177"/>
      <c r="K333" s="177"/>
      <c r="L333" s="177"/>
      <c r="M333" s="177"/>
    </row>
    <row r="334" spans="1:13" s="161" customFormat="1">
      <c r="A334" s="176"/>
      <c r="B334" s="176"/>
      <c r="J334" s="177"/>
      <c r="K334" s="177"/>
      <c r="L334" s="177"/>
      <c r="M334" s="177"/>
    </row>
    <row r="335" spans="1:13" s="161" customFormat="1">
      <c r="A335" s="176"/>
      <c r="B335" s="176"/>
      <c r="J335" s="177"/>
      <c r="K335" s="177"/>
      <c r="L335" s="177"/>
      <c r="M335" s="177"/>
    </row>
    <row r="336" spans="1:13" s="161" customFormat="1">
      <c r="A336" s="176"/>
      <c r="B336" s="176"/>
      <c r="J336" s="177"/>
      <c r="K336" s="177"/>
      <c r="L336" s="177"/>
      <c r="M336" s="177"/>
    </row>
    <row r="337" spans="1:13" s="161" customFormat="1">
      <c r="A337" s="176"/>
      <c r="B337" s="176"/>
      <c r="J337" s="177"/>
      <c r="K337" s="177"/>
      <c r="L337" s="177"/>
      <c r="M337" s="177"/>
    </row>
    <row r="338" spans="1:13" s="161" customFormat="1">
      <c r="A338" s="176"/>
      <c r="B338" s="176"/>
      <c r="J338" s="177"/>
      <c r="K338" s="177"/>
      <c r="L338" s="177"/>
      <c r="M338" s="177"/>
    </row>
    <row r="339" spans="1:13" s="161" customFormat="1">
      <c r="A339" s="176"/>
      <c r="B339" s="176"/>
      <c r="J339" s="177"/>
      <c r="K339" s="177"/>
      <c r="L339" s="177"/>
      <c r="M339" s="177"/>
    </row>
    <row r="340" spans="1:13" s="161" customFormat="1">
      <c r="A340" s="176"/>
      <c r="B340" s="176"/>
      <c r="J340" s="177"/>
      <c r="K340" s="177"/>
      <c r="L340" s="177"/>
      <c r="M340" s="177"/>
    </row>
    <row r="341" spans="1:13" s="161" customFormat="1">
      <c r="A341" s="176"/>
      <c r="B341" s="176"/>
      <c r="J341" s="177"/>
      <c r="K341" s="177"/>
      <c r="L341" s="177"/>
      <c r="M341" s="177"/>
    </row>
    <row r="342" spans="1:13" s="161" customFormat="1">
      <c r="A342" s="176"/>
      <c r="B342" s="176"/>
      <c r="J342" s="177"/>
      <c r="K342" s="177"/>
      <c r="L342" s="177"/>
      <c r="M342" s="177"/>
    </row>
    <row r="343" spans="1:13" s="161" customFormat="1">
      <c r="A343" s="176"/>
      <c r="B343" s="176"/>
      <c r="J343" s="177"/>
      <c r="K343" s="177"/>
      <c r="L343" s="177"/>
      <c r="M343" s="177"/>
    </row>
    <row r="344" spans="1:13" s="161" customFormat="1">
      <c r="A344" s="176"/>
      <c r="B344" s="176"/>
      <c r="J344" s="177"/>
      <c r="K344" s="177"/>
      <c r="L344" s="177"/>
      <c r="M344" s="177"/>
    </row>
    <row r="345" spans="1:13" s="161" customFormat="1">
      <c r="A345" s="176"/>
      <c r="B345" s="176"/>
      <c r="J345" s="177"/>
      <c r="K345" s="177"/>
      <c r="L345" s="177"/>
      <c r="M345" s="177"/>
    </row>
    <row r="346" spans="1:13" s="161" customFormat="1">
      <c r="A346" s="176"/>
      <c r="B346" s="176"/>
      <c r="J346" s="177"/>
      <c r="K346" s="177"/>
      <c r="L346" s="177"/>
      <c r="M346" s="177"/>
    </row>
    <row r="347" spans="1:13" s="161" customFormat="1">
      <c r="A347" s="176"/>
      <c r="B347" s="176"/>
      <c r="J347" s="177"/>
      <c r="K347" s="177"/>
      <c r="L347" s="177"/>
      <c r="M347" s="177"/>
    </row>
    <row r="348" spans="1:13" s="161" customFormat="1">
      <c r="A348" s="176"/>
      <c r="B348" s="176"/>
      <c r="J348" s="177"/>
      <c r="K348" s="177"/>
      <c r="L348" s="177"/>
      <c r="M348" s="177"/>
    </row>
    <row r="349" spans="1:13" s="161" customFormat="1">
      <c r="A349" s="176"/>
      <c r="B349" s="176"/>
      <c r="J349" s="177"/>
      <c r="K349" s="177"/>
      <c r="L349" s="177"/>
      <c r="M349" s="177"/>
    </row>
    <row r="350" spans="1:13" s="161" customFormat="1">
      <c r="A350" s="176"/>
      <c r="B350" s="176"/>
      <c r="J350" s="177"/>
      <c r="K350" s="177"/>
      <c r="L350" s="177"/>
      <c r="M350" s="177"/>
    </row>
    <row r="351" spans="1:13" s="161" customFormat="1">
      <c r="A351" s="176"/>
      <c r="B351" s="176"/>
      <c r="J351" s="177"/>
      <c r="K351" s="177"/>
      <c r="L351" s="177"/>
      <c r="M351" s="177"/>
    </row>
    <row r="352" spans="1:13" s="161" customFormat="1">
      <c r="A352" s="176"/>
      <c r="B352" s="176"/>
      <c r="J352" s="177"/>
      <c r="K352" s="177"/>
      <c r="L352" s="177"/>
      <c r="M352" s="177"/>
    </row>
    <row r="353" spans="1:13" s="161" customFormat="1">
      <c r="A353" s="176"/>
      <c r="B353" s="176"/>
      <c r="J353" s="177"/>
      <c r="K353" s="177"/>
      <c r="L353" s="177"/>
      <c r="M353" s="177"/>
    </row>
    <row r="354" spans="1:13" s="161" customFormat="1">
      <c r="A354" s="176"/>
      <c r="B354" s="176"/>
      <c r="J354" s="177"/>
      <c r="K354" s="177"/>
      <c r="L354" s="177"/>
      <c r="M354" s="177"/>
    </row>
    <row r="355" spans="1:13" s="161" customFormat="1">
      <c r="A355" s="176"/>
      <c r="B355" s="176"/>
      <c r="J355" s="177"/>
      <c r="K355" s="177"/>
      <c r="L355" s="177"/>
      <c r="M355" s="177"/>
    </row>
    <row r="356" spans="1:13" s="161" customFormat="1">
      <c r="A356" s="176"/>
      <c r="B356" s="176"/>
      <c r="J356" s="177"/>
      <c r="K356" s="177"/>
      <c r="L356" s="177"/>
      <c r="M356" s="177"/>
    </row>
    <row r="357" spans="1:13" s="161" customFormat="1">
      <c r="A357" s="176"/>
      <c r="B357" s="176"/>
      <c r="J357" s="177"/>
      <c r="K357" s="177"/>
      <c r="L357" s="177"/>
      <c r="M357" s="177"/>
    </row>
    <row r="358" spans="1:13" s="161" customFormat="1">
      <c r="A358" s="176"/>
      <c r="B358" s="176"/>
      <c r="J358" s="177"/>
      <c r="K358" s="177"/>
      <c r="L358" s="177"/>
      <c r="M358" s="177"/>
    </row>
    <row r="359" spans="1:13" s="161" customFormat="1">
      <c r="A359" s="176"/>
      <c r="B359" s="176"/>
      <c r="J359" s="177"/>
      <c r="K359" s="177"/>
      <c r="L359" s="177"/>
      <c r="M359" s="177"/>
    </row>
    <row r="360" spans="1:13" s="161" customFormat="1">
      <c r="A360" s="176"/>
      <c r="B360" s="176"/>
      <c r="J360" s="177"/>
      <c r="K360" s="177"/>
      <c r="L360" s="177"/>
      <c r="M360" s="177"/>
    </row>
    <row r="361" spans="1:13" s="161" customFormat="1">
      <c r="A361" s="176"/>
      <c r="B361" s="176"/>
      <c r="J361" s="177"/>
      <c r="K361" s="177"/>
      <c r="L361" s="177"/>
      <c r="M361" s="177"/>
    </row>
    <row r="362" spans="1:13" s="161" customFormat="1">
      <c r="A362" s="176"/>
      <c r="B362" s="176"/>
      <c r="J362" s="177"/>
      <c r="K362" s="177"/>
      <c r="L362" s="177"/>
      <c r="M362" s="177"/>
    </row>
    <row r="363" spans="1:13" s="161" customFormat="1">
      <c r="A363" s="176"/>
      <c r="B363" s="176"/>
      <c r="J363" s="177"/>
      <c r="K363" s="177"/>
      <c r="L363" s="177"/>
      <c r="M363" s="177"/>
    </row>
    <row r="364" spans="1:13" s="161" customFormat="1">
      <c r="A364" s="176"/>
      <c r="B364" s="176"/>
      <c r="J364" s="177"/>
      <c r="K364" s="177"/>
      <c r="L364" s="177"/>
      <c r="M364" s="177"/>
    </row>
    <row r="365" spans="1:13" s="161" customFormat="1">
      <c r="A365" s="176"/>
      <c r="B365" s="176"/>
      <c r="J365" s="177"/>
      <c r="K365" s="177"/>
      <c r="L365" s="177"/>
      <c r="M365" s="177"/>
    </row>
    <row r="366" spans="1:13" s="161" customFormat="1">
      <c r="A366" s="176"/>
      <c r="B366" s="176"/>
      <c r="J366" s="177"/>
      <c r="K366" s="177"/>
      <c r="L366" s="177"/>
      <c r="M366" s="177"/>
    </row>
    <row r="367" spans="1:13" s="161" customFormat="1">
      <c r="A367" s="176"/>
      <c r="B367" s="176"/>
      <c r="J367" s="177"/>
      <c r="K367" s="177"/>
      <c r="L367" s="177"/>
      <c r="M367" s="177"/>
    </row>
    <row r="368" spans="1:13" s="161" customFormat="1">
      <c r="A368" s="176"/>
      <c r="B368" s="176"/>
      <c r="J368" s="177"/>
      <c r="K368" s="177"/>
      <c r="L368" s="177"/>
      <c r="M368" s="177"/>
    </row>
    <row r="369" spans="1:13" s="161" customFormat="1">
      <c r="A369" s="176"/>
      <c r="B369" s="176"/>
      <c r="J369" s="177"/>
      <c r="K369" s="177"/>
      <c r="L369" s="177"/>
      <c r="M369" s="177"/>
    </row>
    <row r="370" spans="1:13" s="161" customFormat="1">
      <c r="A370" s="176"/>
      <c r="B370" s="176"/>
      <c r="J370" s="177"/>
      <c r="K370" s="177"/>
      <c r="L370" s="177"/>
      <c r="M370" s="177"/>
    </row>
    <row r="371" spans="1:13" s="161" customFormat="1">
      <c r="A371" s="176"/>
      <c r="B371" s="176"/>
      <c r="J371" s="177"/>
      <c r="K371" s="177"/>
      <c r="L371" s="177"/>
      <c r="M371" s="177"/>
    </row>
    <row r="372" spans="1:13" s="161" customFormat="1">
      <c r="A372" s="176"/>
      <c r="B372" s="176"/>
      <c r="J372" s="177"/>
      <c r="K372" s="177"/>
      <c r="L372" s="177"/>
      <c r="M372" s="177"/>
    </row>
    <row r="373" spans="1:13" s="161" customFormat="1">
      <c r="A373" s="176"/>
      <c r="B373" s="176"/>
      <c r="J373" s="177"/>
      <c r="K373" s="177"/>
      <c r="L373" s="177"/>
      <c r="M373" s="177"/>
    </row>
    <row r="374" spans="1:13" s="161" customFormat="1">
      <c r="A374" s="176"/>
      <c r="B374" s="176"/>
      <c r="J374" s="177"/>
      <c r="K374" s="177"/>
      <c r="L374" s="177"/>
      <c r="M374" s="177"/>
    </row>
    <row r="375" spans="1:13" s="161" customFormat="1">
      <c r="A375" s="176"/>
      <c r="B375" s="176"/>
      <c r="J375" s="177"/>
      <c r="K375" s="177"/>
      <c r="L375" s="177"/>
      <c r="M375" s="177"/>
    </row>
    <row r="376" spans="1:13" s="161" customFormat="1">
      <c r="A376" s="176"/>
      <c r="B376" s="176"/>
      <c r="J376" s="177"/>
      <c r="K376" s="177"/>
      <c r="L376" s="177"/>
      <c r="M376" s="177"/>
    </row>
    <row r="377" spans="1:13" s="161" customFormat="1">
      <c r="A377" s="176"/>
      <c r="B377" s="176"/>
      <c r="J377" s="177"/>
      <c r="K377" s="177"/>
      <c r="L377" s="177"/>
      <c r="M377" s="177"/>
    </row>
    <row r="378" spans="1:13" s="161" customFormat="1">
      <c r="A378" s="176"/>
      <c r="B378" s="176"/>
      <c r="J378" s="177"/>
      <c r="K378" s="177"/>
      <c r="L378" s="177"/>
      <c r="M378" s="177"/>
    </row>
    <row r="379" spans="1:13" s="161" customFormat="1">
      <c r="A379" s="176"/>
      <c r="B379" s="176"/>
      <c r="J379" s="177"/>
      <c r="K379" s="177"/>
      <c r="L379" s="177"/>
      <c r="M379" s="177"/>
    </row>
    <row r="380" spans="1:13" s="161" customFormat="1">
      <c r="A380" s="176"/>
      <c r="B380" s="176"/>
      <c r="J380" s="177"/>
      <c r="K380" s="177"/>
      <c r="L380" s="177"/>
      <c r="M380" s="177"/>
    </row>
    <row r="381" spans="1:13" s="161" customFormat="1">
      <c r="A381" s="176"/>
      <c r="B381" s="176"/>
      <c r="J381" s="177"/>
      <c r="K381" s="177"/>
      <c r="L381" s="177"/>
      <c r="M381" s="177"/>
    </row>
    <row r="382" spans="1:13" s="161" customFormat="1">
      <c r="A382" s="176"/>
      <c r="B382" s="176"/>
      <c r="J382" s="177"/>
      <c r="K382" s="177"/>
      <c r="L382" s="177"/>
      <c r="M382" s="177"/>
    </row>
    <row r="383" spans="1:13" s="161" customFormat="1">
      <c r="A383" s="176"/>
      <c r="B383" s="176"/>
      <c r="J383" s="177"/>
      <c r="K383" s="177"/>
      <c r="L383" s="177"/>
      <c r="M383" s="177"/>
    </row>
    <row r="384" spans="1:13" s="161" customFormat="1">
      <c r="A384" s="176"/>
      <c r="B384" s="176"/>
      <c r="J384" s="177"/>
      <c r="K384" s="177"/>
      <c r="L384" s="177"/>
      <c r="M384" s="177"/>
    </row>
    <row r="385" spans="1:13" s="161" customFormat="1">
      <c r="A385" s="176"/>
      <c r="B385" s="176"/>
      <c r="J385" s="177"/>
      <c r="K385" s="177"/>
      <c r="L385" s="177"/>
      <c r="M385" s="177"/>
    </row>
    <row r="386" spans="1:13" s="161" customFormat="1">
      <c r="A386" s="176"/>
      <c r="B386" s="176"/>
      <c r="J386" s="177"/>
      <c r="K386" s="177"/>
      <c r="L386" s="177"/>
      <c r="M386" s="177"/>
    </row>
    <row r="387" spans="1:13" s="161" customFormat="1">
      <c r="A387" s="176"/>
      <c r="B387" s="176"/>
      <c r="J387" s="177"/>
      <c r="K387" s="177"/>
      <c r="L387" s="177"/>
      <c r="M387" s="177"/>
    </row>
    <row r="388" spans="1:13" s="161" customFormat="1">
      <c r="A388" s="176"/>
      <c r="B388" s="176"/>
      <c r="J388" s="177"/>
      <c r="K388" s="177"/>
      <c r="L388" s="177"/>
      <c r="M388" s="177"/>
    </row>
    <row r="389" spans="1:13" s="161" customFormat="1">
      <c r="A389" s="176"/>
      <c r="B389" s="176"/>
      <c r="J389" s="177"/>
      <c r="K389" s="177"/>
      <c r="L389" s="177"/>
      <c r="M389" s="177"/>
    </row>
    <row r="390" spans="1:13" s="161" customFormat="1">
      <c r="A390" s="176"/>
      <c r="B390" s="176"/>
      <c r="J390" s="177"/>
      <c r="K390" s="177"/>
      <c r="L390" s="177"/>
      <c r="M390" s="177"/>
    </row>
    <row r="391" spans="1:13" s="161" customFormat="1">
      <c r="A391" s="176"/>
      <c r="B391" s="176"/>
      <c r="J391" s="177"/>
      <c r="K391" s="177"/>
      <c r="L391" s="177"/>
      <c r="M391" s="177"/>
    </row>
    <row r="392" spans="1:13" s="161" customFormat="1">
      <c r="A392" s="176"/>
      <c r="B392" s="176"/>
      <c r="J392" s="177"/>
      <c r="K392" s="177"/>
      <c r="L392" s="177"/>
      <c r="M392" s="177"/>
    </row>
    <row r="393" spans="1:13" s="161" customFormat="1">
      <c r="A393" s="176"/>
      <c r="B393" s="176"/>
      <c r="J393" s="177"/>
      <c r="K393" s="177"/>
      <c r="L393" s="177"/>
      <c r="M393" s="177"/>
    </row>
    <row r="394" spans="1:13" s="161" customFormat="1">
      <c r="A394" s="176"/>
      <c r="B394" s="176"/>
      <c r="J394" s="177"/>
      <c r="K394" s="177"/>
      <c r="L394" s="177"/>
      <c r="M394" s="177"/>
    </row>
    <row r="395" spans="1:13" s="161" customFormat="1">
      <c r="A395" s="176"/>
      <c r="B395" s="176"/>
      <c r="J395" s="177"/>
      <c r="K395" s="177"/>
      <c r="L395" s="177"/>
      <c r="M395" s="177"/>
    </row>
    <row r="396" spans="1:13" s="161" customFormat="1">
      <c r="A396" s="176"/>
      <c r="B396" s="176"/>
      <c r="J396" s="177"/>
      <c r="K396" s="177"/>
      <c r="L396" s="177"/>
      <c r="M396" s="177"/>
    </row>
    <row r="397" spans="1:13" s="161" customFormat="1">
      <c r="A397" s="176"/>
      <c r="B397" s="176"/>
      <c r="J397" s="177"/>
      <c r="K397" s="177"/>
      <c r="L397" s="177"/>
      <c r="M397" s="177"/>
    </row>
    <row r="398" spans="1:13" s="161" customFormat="1">
      <c r="A398" s="176"/>
      <c r="B398" s="176"/>
      <c r="J398" s="177"/>
      <c r="K398" s="177"/>
      <c r="L398" s="177"/>
      <c r="M398" s="177"/>
    </row>
    <row r="399" spans="1:13" s="161" customFormat="1">
      <c r="A399" s="176"/>
      <c r="B399" s="176"/>
      <c r="J399" s="177"/>
      <c r="K399" s="177"/>
      <c r="L399" s="177"/>
      <c r="M399" s="177"/>
    </row>
    <row r="400" spans="1:13" s="161" customFormat="1">
      <c r="A400" s="176"/>
      <c r="B400" s="176"/>
      <c r="J400" s="177"/>
      <c r="K400" s="177"/>
      <c r="L400" s="177"/>
      <c r="M400" s="177"/>
    </row>
    <row r="401" spans="1:13" s="161" customFormat="1">
      <c r="A401" s="176"/>
      <c r="B401" s="176"/>
      <c r="J401" s="177"/>
      <c r="K401" s="177"/>
      <c r="L401" s="177"/>
      <c r="M401" s="177"/>
    </row>
    <row r="402" spans="1:13" s="161" customFormat="1">
      <c r="A402" s="176"/>
      <c r="B402" s="176"/>
      <c r="J402" s="177"/>
      <c r="K402" s="177"/>
      <c r="L402" s="177"/>
      <c r="M402" s="177"/>
    </row>
    <row r="403" spans="1:13" s="161" customFormat="1">
      <c r="A403" s="176"/>
      <c r="B403" s="176"/>
      <c r="J403" s="177"/>
      <c r="K403" s="177"/>
      <c r="L403" s="177"/>
      <c r="M403" s="177"/>
    </row>
    <row r="404" spans="1:13" s="161" customFormat="1">
      <c r="A404" s="176"/>
      <c r="B404" s="176"/>
      <c r="J404" s="177"/>
      <c r="K404" s="177"/>
      <c r="L404" s="177"/>
      <c r="M404" s="177"/>
    </row>
    <row r="405" spans="1:13" s="161" customFormat="1">
      <c r="A405" s="176"/>
      <c r="B405" s="176"/>
      <c r="J405" s="177"/>
      <c r="K405" s="177"/>
      <c r="L405" s="177"/>
      <c r="M405" s="177"/>
    </row>
    <row r="406" spans="1:13" s="161" customFormat="1">
      <c r="A406" s="176"/>
      <c r="B406" s="176"/>
      <c r="J406" s="177"/>
      <c r="K406" s="177"/>
      <c r="L406" s="177"/>
      <c r="M406" s="177"/>
    </row>
    <row r="407" spans="1:13" s="161" customFormat="1">
      <c r="A407" s="176"/>
      <c r="B407" s="176"/>
      <c r="J407" s="177"/>
      <c r="K407" s="177"/>
      <c r="L407" s="177"/>
      <c r="M407" s="177"/>
    </row>
    <row r="408" spans="1:13" s="161" customFormat="1">
      <c r="A408" s="176"/>
      <c r="B408" s="176"/>
      <c r="J408" s="177"/>
      <c r="K408" s="177"/>
      <c r="L408" s="177"/>
      <c r="M408" s="177"/>
    </row>
    <row r="409" spans="1:13" s="161" customFormat="1">
      <c r="A409" s="176"/>
      <c r="B409" s="176"/>
      <c r="J409" s="177"/>
      <c r="K409" s="177"/>
      <c r="L409" s="177"/>
      <c r="M409" s="177"/>
    </row>
    <row r="410" spans="1:13" s="161" customFormat="1">
      <c r="A410" s="176"/>
      <c r="B410" s="176"/>
      <c r="J410" s="177"/>
      <c r="K410" s="177"/>
      <c r="L410" s="177"/>
      <c r="M410" s="177"/>
    </row>
    <row r="411" spans="1:13" s="161" customFormat="1">
      <c r="A411" s="176"/>
      <c r="B411" s="176"/>
      <c r="J411" s="177"/>
      <c r="K411" s="177"/>
      <c r="L411" s="177"/>
      <c r="M411" s="177"/>
    </row>
    <row r="412" spans="1:13" s="161" customFormat="1">
      <c r="A412" s="176"/>
      <c r="B412" s="176"/>
      <c r="J412" s="177"/>
      <c r="K412" s="177"/>
      <c r="L412" s="177"/>
      <c r="M412" s="177"/>
    </row>
    <row r="413" spans="1:13" s="161" customFormat="1">
      <c r="A413" s="176"/>
      <c r="B413" s="176"/>
      <c r="J413" s="177"/>
      <c r="K413" s="177"/>
      <c r="L413" s="177"/>
      <c r="M413" s="177"/>
    </row>
    <row r="414" spans="1:13" s="161" customFormat="1">
      <c r="A414" s="176"/>
      <c r="B414" s="176"/>
      <c r="J414" s="177"/>
      <c r="K414" s="177"/>
      <c r="L414" s="177"/>
      <c r="M414" s="177"/>
    </row>
    <row r="415" spans="1:13" s="161" customFormat="1">
      <c r="A415" s="176"/>
      <c r="B415" s="176"/>
      <c r="J415" s="177"/>
      <c r="K415" s="177"/>
      <c r="L415" s="177"/>
      <c r="M415" s="177"/>
    </row>
    <row r="416" spans="1:13" s="161" customFormat="1">
      <c r="A416" s="176"/>
      <c r="B416" s="176"/>
      <c r="J416" s="177"/>
      <c r="K416" s="177"/>
      <c r="L416" s="177"/>
      <c r="M416" s="177"/>
    </row>
    <row r="417" spans="1:13" s="161" customFormat="1">
      <c r="A417" s="176"/>
      <c r="B417" s="176"/>
      <c r="J417" s="177"/>
      <c r="K417" s="177"/>
      <c r="L417" s="177"/>
      <c r="M417" s="177"/>
    </row>
    <row r="418" spans="1:13" s="161" customFormat="1">
      <c r="A418" s="176"/>
      <c r="B418" s="176"/>
      <c r="J418" s="177"/>
      <c r="K418" s="177"/>
      <c r="L418" s="177"/>
      <c r="M418" s="177"/>
    </row>
    <row r="419" spans="1:13" s="161" customFormat="1">
      <c r="A419" s="176"/>
      <c r="B419" s="176"/>
      <c r="J419" s="177"/>
      <c r="K419" s="177"/>
      <c r="L419" s="177"/>
      <c r="M419" s="177"/>
    </row>
    <row r="420" spans="1:13" s="161" customFormat="1">
      <c r="A420" s="176"/>
      <c r="B420" s="176"/>
      <c r="J420" s="177"/>
      <c r="K420" s="177"/>
      <c r="L420" s="177"/>
      <c r="M420" s="177"/>
    </row>
    <row r="421" spans="1:13" s="161" customFormat="1">
      <c r="A421" s="176"/>
      <c r="B421" s="176"/>
      <c r="J421" s="177"/>
      <c r="K421" s="177"/>
      <c r="L421" s="177"/>
      <c r="M421" s="177"/>
    </row>
    <row r="422" spans="1:13" s="161" customFormat="1">
      <c r="A422" s="176"/>
      <c r="B422" s="176"/>
      <c r="J422" s="177"/>
      <c r="K422" s="177"/>
      <c r="L422" s="177"/>
      <c r="M422" s="177"/>
    </row>
    <row r="423" spans="1:13" s="161" customFormat="1">
      <c r="A423" s="176"/>
      <c r="B423" s="176"/>
      <c r="J423" s="177"/>
      <c r="K423" s="177"/>
      <c r="L423" s="177"/>
      <c r="M423" s="177"/>
    </row>
    <row r="424" spans="1:13" s="161" customFormat="1">
      <c r="A424" s="176"/>
      <c r="B424" s="176"/>
      <c r="J424" s="177"/>
      <c r="K424" s="177"/>
      <c r="L424" s="177"/>
      <c r="M424" s="177"/>
    </row>
    <row r="425" spans="1:13" s="161" customFormat="1">
      <c r="A425" s="176"/>
      <c r="B425" s="176"/>
      <c r="J425" s="177"/>
      <c r="K425" s="177"/>
      <c r="L425" s="177"/>
      <c r="M425" s="177"/>
    </row>
    <row r="426" spans="1:13" s="161" customFormat="1">
      <c r="A426" s="176"/>
      <c r="B426" s="176"/>
      <c r="J426" s="177"/>
      <c r="K426" s="177"/>
      <c r="L426" s="177"/>
      <c r="M426" s="177"/>
    </row>
    <row r="427" spans="1:13" s="161" customFormat="1">
      <c r="A427" s="176"/>
      <c r="B427" s="176"/>
      <c r="J427" s="177"/>
      <c r="K427" s="177"/>
      <c r="L427" s="177"/>
      <c r="M427" s="177"/>
    </row>
    <row r="428" spans="1:13" s="161" customFormat="1">
      <c r="A428" s="176"/>
      <c r="B428" s="176"/>
      <c r="J428" s="177"/>
      <c r="K428" s="177"/>
      <c r="L428" s="177"/>
      <c r="M428" s="177"/>
    </row>
    <row r="429" spans="1:13" s="161" customFormat="1">
      <c r="A429" s="176"/>
      <c r="B429" s="176"/>
      <c r="J429" s="177"/>
      <c r="K429" s="177"/>
      <c r="L429" s="177"/>
      <c r="M429" s="177"/>
    </row>
    <row r="430" spans="1:13" s="161" customFormat="1">
      <c r="A430" s="176"/>
      <c r="B430" s="176"/>
      <c r="J430" s="177"/>
      <c r="K430" s="177"/>
      <c r="L430" s="177"/>
      <c r="M430" s="177"/>
    </row>
    <row r="431" spans="1:13" s="161" customFormat="1">
      <c r="A431" s="176"/>
      <c r="B431" s="176"/>
      <c r="J431" s="177"/>
      <c r="K431" s="177"/>
      <c r="L431" s="177"/>
      <c r="M431" s="177"/>
    </row>
    <row r="432" spans="1:13" s="161" customFormat="1">
      <c r="A432" s="176"/>
      <c r="B432" s="176"/>
      <c r="J432" s="177"/>
      <c r="K432" s="177"/>
      <c r="L432" s="177"/>
      <c r="M432" s="177"/>
    </row>
    <row r="433" spans="1:13" s="161" customFormat="1">
      <c r="A433" s="176"/>
      <c r="B433" s="176"/>
      <c r="J433" s="177"/>
      <c r="K433" s="177"/>
      <c r="L433" s="177"/>
      <c r="M433" s="177"/>
    </row>
    <row r="434" spans="1:13" s="161" customFormat="1">
      <c r="A434" s="176"/>
      <c r="B434" s="176"/>
      <c r="J434" s="177"/>
      <c r="K434" s="177"/>
      <c r="L434" s="177"/>
      <c r="M434" s="177"/>
    </row>
    <row r="435" spans="1:13" s="161" customFormat="1">
      <c r="A435" s="176"/>
      <c r="B435" s="176"/>
      <c r="J435" s="177"/>
      <c r="K435" s="177"/>
      <c r="L435" s="177"/>
      <c r="M435" s="177"/>
    </row>
    <row r="436" spans="1:13" s="161" customFormat="1">
      <c r="A436" s="176"/>
      <c r="B436" s="176"/>
      <c r="J436" s="177"/>
      <c r="K436" s="177"/>
      <c r="L436" s="177"/>
      <c r="M436" s="177"/>
    </row>
    <row r="437" spans="1:13" s="161" customFormat="1">
      <c r="A437" s="176"/>
      <c r="B437" s="176"/>
      <c r="J437" s="177"/>
      <c r="K437" s="177"/>
      <c r="L437" s="177"/>
      <c r="M437" s="177"/>
    </row>
    <row r="438" spans="1:13" s="161" customFormat="1">
      <c r="A438" s="176"/>
      <c r="B438" s="176"/>
      <c r="J438" s="177"/>
      <c r="K438" s="177"/>
      <c r="L438" s="177"/>
      <c r="M438" s="177"/>
    </row>
    <row r="439" spans="1:13" s="161" customFormat="1">
      <c r="A439" s="176"/>
      <c r="B439" s="176"/>
      <c r="J439" s="177"/>
      <c r="K439" s="177"/>
      <c r="L439" s="177"/>
      <c r="M439" s="177"/>
    </row>
    <row r="440" spans="1:13" s="161" customFormat="1">
      <c r="A440" s="176"/>
      <c r="B440" s="176"/>
      <c r="J440" s="177"/>
      <c r="K440" s="177"/>
      <c r="L440" s="177"/>
      <c r="M440" s="177"/>
    </row>
    <row r="441" spans="1:13" s="161" customFormat="1">
      <c r="A441" s="176"/>
      <c r="B441" s="176"/>
      <c r="J441" s="177"/>
      <c r="K441" s="177"/>
      <c r="L441" s="177"/>
      <c r="M441" s="177"/>
    </row>
    <row r="442" spans="1:13" s="161" customFormat="1">
      <c r="A442" s="176"/>
      <c r="B442" s="176"/>
      <c r="J442" s="177"/>
      <c r="K442" s="177"/>
      <c r="L442" s="177"/>
      <c r="M442" s="177"/>
    </row>
    <row r="443" spans="1:13" s="161" customFormat="1">
      <c r="A443" s="176"/>
      <c r="B443" s="176"/>
      <c r="J443" s="177"/>
      <c r="K443" s="177"/>
      <c r="L443" s="177"/>
      <c r="M443" s="177"/>
    </row>
    <row r="444" spans="1:13" s="161" customFormat="1">
      <c r="A444" s="176"/>
      <c r="B444" s="176"/>
      <c r="J444" s="177"/>
      <c r="K444" s="177"/>
      <c r="L444" s="177"/>
      <c r="M444" s="177"/>
    </row>
    <row r="445" spans="1:13" s="161" customFormat="1">
      <c r="A445" s="176"/>
      <c r="B445" s="176"/>
      <c r="J445" s="177"/>
      <c r="K445" s="177"/>
      <c r="L445" s="177"/>
      <c r="M445" s="177"/>
    </row>
    <row r="446" spans="1:13" s="161" customFormat="1">
      <c r="A446" s="176"/>
      <c r="B446" s="176"/>
      <c r="J446" s="177"/>
      <c r="K446" s="177"/>
      <c r="L446" s="177"/>
      <c r="M446" s="177"/>
    </row>
    <row r="447" spans="1:13" s="161" customFormat="1">
      <c r="A447" s="176"/>
      <c r="B447" s="176"/>
      <c r="J447" s="177"/>
      <c r="K447" s="177"/>
      <c r="L447" s="177"/>
      <c r="M447" s="177"/>
    </row>
    <row r="448" spans="1:13" s="161" customFormat="1">
      <c r="A448" s="176"/>
      <c r="B448" s="176"/>
      <c r="J448" s="177"/>
      <c r="K448" s="177"/>
      <c r="L448" s="177"/>
      <c r="M448" s="177"/>
    </row>
    <row r="449" spans="1:13" s="161" customFormat="1">
      <c r="A449" s="176"/>
      <c r="B449" s="176"/>
      <c r="J449" s="177"/>
      <c r="K449" s="177"/>
      <c r="L449" s="177"/>
      <c r="M449" s="177"/>
    </row>
    <row r="450" spans="1:13" s="161" customFormat="1">
      <c r="A450" s="176"/>
      <c r="B450" s="176"/>
      <c r="J450" s="177"/>
      <c r="K450" s="177"/>
      <c r="L450" s="177"/>
      <c r="M450" s="177"/>
    </row>
    <row r="451" spans="1:13" s="161" customFormat="1">
      <c r="A451" s="176"/>
      <c r="B451" s="176"/>
      <c r="J451" s="177"/>
      <c r="K451" s="177"/>
      <c r="L451" s="177"/>
      <c r="M451" s="177"/>
    </row>
    <row r="452" spans="1:13" s="161" customFormat="1">
      <c r="A452" s="176"/>
      <c r="B452" s="176"/>
      <c r="J452" s="177"/>
      <c r="K452" s="177"/>
      <c r="L452" s="177"/>
      <c r="M452" s="177"/>
    </row>
    <row r="453" spans="1:13" s="161" customFormat="1">
      <c r="A453" s="176"/>
      <c r="B453" s="176"/>
      <c r="J453" s="177"/>
      <c r="K453" s="177"/>
      <c r="L453" s="177"/>
      <c r="M453" s="177"/>
    </row>
    <row r="454" spans="1:13" s="161" customFormat="1">
      <c r="A454" s="176"/>
      <c r="B454" s="176"/>
      <c r="J454" s="177"/>
      <c r="K454" s="177"/>
      <c r="L454" s="177"/>
      <c r="M454" s="177"/>
    </row>
    <row r="455" spans="1:13" s="161" customFormat="1">
      <c r="A455" s="176"/>
      <c r="B455" s="176"/>
      <c r="J455" s="177"/>
      <c r="K455" s="177"/>
      <c r="L455" s="177"/>
      <c r="M455" s="177"/>
    </row>
    <row r="456" spans="1:13" s="161" customFormat="1">
      <c r="A456" s="176"/>
      <c r="B456" s="176"/>
      <c r="J456" s="177"/>
      <c r="K456" s="177"/>
      <c r="L456" s="177"/>
      <c r="M456" s="177"/>
    </row>
    <row r="457" spans="1:13" s="161" customFormat="1">
      <c r="A457" s="176"/>
      <c r="B457" s="176"/>
      <c r="J457" s="177"/>
      <c r="K457" s="177"/>
      <c r="L457" s="177"/>
      <c r="M457" s="177"/>
    </row>
    <row r="458" spans="1:13" s="161" customFormat="1">
      <c r="A458" s="176"/>
      <c r="B458" s="176"/>
      <c r="J458" s="177"/>
      <c r="K458" s="177"/>
      <c r="L458" s="177"/>
      <c r="M458" s="177"/>
    </row>
    <row r="459" spans="1:13" s="161" customFormat="1">
      <c r="A459" s="176"/>
      <c r="B459" s="176"/>
      <c r="J459" s="177"/>
      <c r="K459" s="177"/>
      <c r="L459" s="177"/>
      <c r="M459" s="177"/>
    </row>
    <row r="460" spans="1:13" s="161" customFormat="1">
      <c r="A460" s="176"/>
      <c r="B460" s="176"/>
      <c r="J460" s="177"/>
      <c r="K460" s="177"/>
      <c r="L460" s="177"/>
      <c r="M460" s="177"/>
    </row>
    <row r="461" spans="1:13" s="161" customFormat="1">
      <c r="A461" s="176"/>
      <c r="B461" s="176"/>
      <c r="J461" s="177"/>
      <c r="K461" s="177"/>
      <c r="L461" s="177"/>
      <c r="M461" s="177"/>
    </row>
    <row r="462" spans="1:13" s="161" customFormat="1">
      <c r="A462" s="176"/>
      <c r="B462" s="176"/>
      <c r="J462" s="177"/>
      <c r="K462" s="177"/>
      <c r="L462" s="177"/>
      <c r="M462" s="177"/>
    </row>
    <row r="463" spans="1:13" s="161" customFormat="1">
      <c r="A463" s="176"/>
      <c r="B463" s="176"/>
      <c r="J463" s="177"/>
      <c r="K463" s="177"/>
      <c r="L463" s="177"/>
      <c r="M463" s="177"/>
    </row>
    <row r="464" spans="1:13" s="161" customFormat="1">
      <c r="A464" s="176"/>
      <c r="B464" s="176"/>
      <c r="J464" s="177"/>
      <c r="K464" s="177"/>
      <c r="L464" s="177"/>
      <c r="M464" s="177"/>
    </row>
    <row r="465" spans="1:13" s="161" customFormat="1">
      <c r="A465" s="176"/>
      <c r="B465" s="176"/>
      <c r="J465" s="177"/>
      <c r="K465" s="177"/>
      <c r="L465" s="177"/>
      <c r="M465" s="177"/>
    </row>
    <row r="466" spans="1:13" s="161" customFormat="1">
      <c r="A466" s="176"/>
      <c r="B466" s="176"/>
      <c r="J466" s="177"/>
      <c r="K466" s="177"/>
      <c r="L466" s="177"/>
      <c r="M466" s="177"/>
    </row>
    <row r="467" spans="1:13" s="161" customFormat="1">
      <c r="A467" s="176"/>
      <c r="B467" s="176"/>
      <c r="J467" s="177"/>
      <c r="K467" s="177"/>
      <c r="L467" s="177"/>
      <c r="M467" s="177"/>
    </row>
    <row r="468" spans="1:13" s="161" customFormat="1">
      <c r="A468" s="176"/>
      <c r="B468" s="176"/>
      <c r="J468" s="177"/>
      <c r="K468" s="177"/>
      <c r="L468" s="177"/>
      <c r="M468" s="177"/>
    </row>
    <row r="469" spans="1:13" s="161" customFormat="1">
      <c r="A469" s="176"/>
      <c r="B469" s="176"/>
      <c r="J469" s="177"/>
      <c r="K469" s="177"/>
      <c r="L469" s="177"/>
      <c r="M469" s="177"/>
    </row>
    <row r="470" spans="1:13" s="161" customFormat="1">
      <c r="A470" s="176"/>
      <c r="B470" s="176"/>
      <c r="J470" s="177"/>
      <c r="K470" s="177"/>
      <c r="L470" s="177"/>
      <c r="M470" s="177"/>
    </row>
    <row r="471" spans="1:13" s="161" customFormat="1">
      <c r="A471" s="176"/>
      <c r="B471" s="176"/>
      <c r="J471" s="177"/>
      <c r="K471" s="177"/>
      <c r="L471" s="177"/>
      <c r="M471" s="177"/>
    </row>
    <row r="472" spans="1:13" s="161" customFormat="1">
      <c r="A472" s="176"/>
      <c r="B472" s="176"/>
      <c r="J472" s="177"/>
      <c r="K472" s="177"/>
      <c r="L472" s="177"/>
      <c r="M472" s="177"/>
    </row>
    <row r="473" spans="1:13" s="161" customFormat="1">
      <c r="A473" s="176"/>
      <c r="B473" s="176"/>
      <c r="J473" s="177"/>
      <c r="K473" s="177"/>
      <c r="L473" s="177"/>
      <c r="M473" s="177"/>
    </row>
    <row r="474" spans="1:13" s="161" customFormat="1">
      <c r="A474" s="176"/>
      <c r="B474" s="176"/>
      <c r="J474" s="177"/>
      <c r="K474" s="177"/>
      <c r="L474" s="177"/>
      <c r="M474" s="177"/>
    </row>
    <row r="475" spans="1:13" s="161" customFormat="1">
      <c r="A475" s="176"/>
      <c r="B475" s="176"/>
      <c r="J475" s="177"/>
      <c r="K475" s="177"/>
      <c r="L475" s="177"/>
      <c r="M475" s="177"/>
    </row>
    <row r="476" spans="1:13" s="161" customFormat="1">
      <c r="A476" s="176"/>
      <c r="B476" s="176"/>
      <c r="J476" s="177"/>
      <c r="K476" s="177"/>
      <c r="L476" s="177"/>
      <c r="M476" s="177"/>
    </row>
    <row r="477" spans="1:13" s="161" customFormat="1">
      <c r="A477" s="176"/>
      <c r="B477" s="176"/>
      <c r="J477" s="177"/>
      <c r="K477" s="177"/>
      <c r="L477" s="177"/>
      <c r="M477" s="177"/>
    </row>
    <row r="478" spans="1:13" s="161" customFormat="1">
      <c r="A478" s="176"/>
      <c r="B478" s="176"/>
      <c r="J478" s="177"/>
      <c r="K478" s="177"/>
      <c r="L478" s="177"/>
      <c r="M478" s="177"/>
    </row>
    <row r="479" spans="1:13" s="161" customFormat="1">
      <c r="A479" s="176"/>
      <c r="B479" s="176"/>
      <c r="J479" s="177"/>
      <c r="K479" s="177"/>
      <c r="L479" s="177"/>
      <c r="M479" s="177"/>
    </row>
    <row r="480" spans="1:13" s="161" customFormat="1">
      <c r="A480" s="176"/>
      <c r="B480" s="176"/>
      <c r="J480" s="177"/>
      <c r="K480" s="177"/>
      <c r="L480" s="177"/>
      <c r="M480" s="177"/>
    </row>
    <row r="481" spans="1:13" s="161" customFormat="1">
      <c r="A481" s="176"/>
      <c r="B481" s="176"/>
      <c r="J481" s="177"/>
      <c r="K481" s="177"/>
      <c r="L481" s="177"/>
      <c r="M481" s="177"/>
    </row>
    <row r="482" spans="1:13" s="161" customFormat="1">
      <c r="A482" s="176"/>
      <c r="B482" s="176"/>
      <c r="J482" s="177"/>
      <c r="K482" s="177"/>
      <c r="L482" s="177"/>
      <c r="M482" s="177"/>
    </row>
    <row r="483" spans="1:13" s="161" customFormat="1">
      <c r="A483" s="176"/>
      <c r="B483" s="176"/>
      <c r="J483" s="177"/>
      <c r="K483" s="177"/>
      <c r="L483" s="177"/>
      <c r="M483" s="177"/>
    </row>
    <row r="484" spans="1:13" s="161" customFormat="1">
      <c r="A484" s="176"/>
      <c r="B484" s="176"/>
      <c r="J484" s="177"/>
      <c r="K484" s="177"/>
      <c r="L484" s="177"/>
      <c r="M484" s="177"/>
    </row>
    <row r="485" spans="1:13" s="161" customFormat="1">
      <c r="A485" s="176"/>
      <c r="B485" s="176"/>
      <c r="J485" s="177"/>
      <c r="K485" s="177"/>
      <c r="L485" s="177"/>
      <c r="M485" s="177"/>
    </row>
    <row r="486" spans="1:13" s="161" customFormat="1">
      <c r="A486" s="176"/>
      <c r="B486" s="176"/>
      <c r="J486" s="177"/>
      <c r="K486" s="177"/>
      <c r="L486" s="177"/>
      <c r="M486" s="177"/>
    </row>
    <row r="487" spans="1:13" s="161" customFormat="1">
      <c r="A487" s="176"/>
      <c r="B487" s="176"/>
      <c r="J487" s="177"/>
      <c r="K487" s="177"/>
      <c r="L487" s="177"/>
      <c r="M487" s="177"/>
    </row>
    <row r="488" spans="1:13" s="161" customFormat="1">
      <c r="A488" s="176"/>
      <c r="B488" s="176"/>
      <c r="J488" s="177"/>
      <c r="K488" s="177"/>
      <c r="L488" s="177"/>
      <c r="M488" s="177"/>
    </row>
    <row r="489" spans="1:13" s="161" customFormat="1">
      <c r="A489" s="176"/>
      <c r="B489" s="176"/>
      <c r="J489" s="177"/>
      <c r="K489" s="177"/>
      <c r="L489" s="177"/>
      <c r="M489" s="177"/>
    </row>
    <row r="490" spans="1:13" s="161" customFormat="1">
      <c r="A490" s="176"/>
      <c r="B490" s="176"/>
      <c r="J490" s="177"/>
      <c r="K490" s="177"/>
      <c r="L490" s="177"/>
      <c r="M490" s="177"/>
    </row>
    <row r="491" spans="1:13" s="161" customFormat="1">
      <c r="A491" s="176"/>
      <c r="B491" s="176"/>
      <c r="J491" s="177"/>
      <c r="K491" s="177"/>
      <c r="L491" s="177"/>
      <c r="M491" s="177"/>
    </row>
    <row r="492" spans="1:13" s="161" customFormat="1">
      <c r="A492" s="176"/>
      <c r="B492" s="176"/>
      <c r="J492" s="177"/>
      <c r="K492" s="177"/>
      <c r="L492" s="177"/>
      <c r="M492" s="177"/>
    </row>
    <row r="493" spans="1:13" s="161" customFormat="1">
      <c r="A493" s="176"/>
      <c r="B493" s="176"/>
      <c r="J493" s="177"/>
      <c r="K493" s="177"/>
      <c r="L493" s="177"/>
      <c r="M493" s="177"/>
    </row>
    <row r="494" spans="1:13" s="161" customFormat="1">
      <c r="A494" s="176"/>
      <c r="B494" s="176"/>
      <c r="J494" s="177"/>
      <c r="K494" s="177"/>
      <c r="L494" s="177"/>
      <c r="M494" s="177"/>
    </row>
    <row r="495" spans="1:13" s="161" customFormat="1">
      <c r="A495" s="176"/>
      <c r="B495" s="176"/>
      <c r="J495" s="177"/>
      <c r="K495" s="177"/>
      <c r="L495" s="177"/>
      <c r="M495" s="177"/>
    </row>
    <row r="496" spans="1:13" s="161" customFormat="1">
      <c r="A496" s="176"/>
      <c r="B496" s="176"/>
      <c r="J496" s="177"/>
      <c r="K496" s="177"/>
      <c r="L496" s="177"/>
      <c r="M496" s="177"/>
    </row>
    <row r="497" spans="1:13" s="161" customFormat="1">
      <c r="A497" s="176"/>
      <c r="B497" s="176"/>
      <c r="J497" s="177"/>
      <c r="K497" s="177"/>
      <c r="L497" s="177"/>
      <c r="M497" s="177"/>
    </row>
    <row r="498" spans="1:13" s="161" customFormat="1">
      <c r="A498" s="176"/>
      <c r="B498" s="176"/>
      <c r="J498" s="177"/>
      <c r="K498" s="177"/>
      <c r="L498" s="177"/>
      <c r="M498" s="177"/>
    </row>
    <row r="499" spans="1:13" s="161" customFormat="1">
      <c r="A499" s="176"/>
      <c r="B499" s="176"/>
      <c r="J499" s="177"/>
      <c r="K499" s="177"/>
      <c r="L499" s="177"/>
      <c r="M499" s="177"/>
    </row>
    <row r="500" spans="1:13" s="161" customFormat="1">
      <c r="A500" s="176"/>
      <c r="B500" s="176"/>
      <c r="J500" s="177"/>
      <c r="K500" s="177"/>
      <c r="L500" s="177"/>
      <c r="M500" s="177"/>
    </row>
    <row r="501" spans="1:13" s="161" customFormat="1">
      <c r="A501" s="176"/>
      <c r="B501" s="176"/>
      <c r="J501" s="177"/>
      <c r="K501" s="177"/>
      <c r="L501" s="177"/>
      <c r="M501" s="177"/>
    </row>
    <row r="502" spans="1:13" s="161" customFormat="1">
      <c r="A502" s="176"/>
      <c r="B502" s="176"/>
      <c r="J502" s="177"/>
      <c r="K502" s="177"/>
      <c r="L502" s="177"/>
      <c r="M502" s="177"/>
    </row>
    <row r="503" spans="1:13" s="161" customFormat="1">
      <c r="A503" s="176"/>
      <c r="B503" s="176"/>
      <c r="J503" s="177"/>
      <c r="K503" s="177"/>
      <c r="L503" s="177"/>
      <c r="M503" s="177"/>
    </row>
    <row r="504" spans="1:13" s="161" customFormat="1">
      <c r="A504" s="176"/>
      <c r="B504" s="176"/>
      <c r="J504" s="177"/>
      <c r="K504" s="177"/>
      <c r="L504" s="177"/>
      <c r="M504" s="177"/>
    </row>
    <row r="505" spans="1:13" s="161" customFormat="1">
      <c r="A505" s="176"/>
      <c r="B505" s="176"/>
      <c r="J505" s="177"/>
      <c r="K505" s="177"/>
      <c r="L505" s="177"/>
      <c r="M505" s="177"/>
    </row>
    <row r="506" spans="1:13" s="161" customFormat="1">
      <c r="A506" s="176"/>
      <c r="B506" s="176"/>
      <c r="J506" s="177"/>
      <c r="K506" s="177"/>
      <c r="L506" s="177"/>
      <c r="M506" s="177"/>
    </row>
    <row r="507" spans="1:13" s="161" customFormat="1">
      <c r="A507" s="176"/>
      <c r="B507" s="176"/>
      <c r="J507" s="177"/>
      <c r="K507" s="177"/>
      <c r="L507" s="177"/>
      <c r="M507" s="177"/>
    </row>
    <row r="508" spans="1:13" s="161" customFormat="1">
      <c r="A508" s="176"/>
      <c r="B508" s="176"/>
      <c r="J508" s="177"/>
      <c r="K508" s="177"/>
      <c r="L508" s="177"/>
      <c r="M508" s="177"/>
    </row>
    <row r="509" spans="1:13" s="161" customFormat="1">
      <c r="A509" s="176"/>
      <c r="B509" s="176"/>
      <c r="J509" s="177"/>
      <c r="K509" s="177"/>
      <c r="L509" s="177"/>
      <c r="M509" s="177"/>
    </row>
    <row r="510" spans="1:13" s="161" customFormat="1">
      <c r="A510" s="176"/>
      <c r="B510" s="176"/>
      <c r="J510" s="177"/>
      <c r="K510" s="177"/>
      <c r="L510" s="177"/>
      <c r="M510" s="177"/>
    </row>
    <row r="511" spans="1:13" s="161" customFormat="1">
      <c r="A511" s="176"/>
      <c r="B511" s="176"/>
      <c r="J511" s="177"/>
      <c r="K511" s="177"/>
      <c r="L511" s="177"/>
      <c r="M511" s="177"/>
    </row>
    <row r="512" spans="1:13" s="161" customFormat="1">
      <c r="A512" s="176"/>
      <c r="B512" s="176"/>
      <c r="J512" s="177"/>
      <c r="K512" s="177"/>
      <c r="L512" s="177"/>
      <c r="M512" s="177"/>
    </row>
    <row r="513" spans="1:13" s="161" customFormat="1">
      <c r="A513" s="176"/>
      <c r="B513" s="176"/>
      <c r="J513" s="177"/>
      <c r="K513" s="177"/>
      <c r="L513" s="177"/>
      <c r="M513" s="177"/>
    </row>
    <row r="514" spans="1:13" s="161" customFormat="1">
      <c r="A514" s="176"/>
      <c r="B514" s="176"/>
      <c r="J514" s="177"/>
      <c r="K514" s="177"/>
      <c r="L514" s="177"/>
      <c r="M514" s="177"/>
    </row>
    <row r="515" spans="1:13" s="161" customFormat="1">
      <c r="A515" s="176"/>
      <c r="B515" s="176"/>
      <c r="J515" s="177"/>
      <c r="K515" s="177"/>
      <c r="L515" s="177"/>
      <c r="M515" s="177"/>
    </row>
    <row r="516" spans="1:13" s="161" customFormat="1">
      <c r="A516" s="176"/>
      <c r="B516" s="176"/>
      <c r="J516" s="177"/>
      <c r="K516" s="177"/>
      <c r="L516" s="177"/>
      <c r="M516" s="177"/>
    </row>
    <row r="517" spans="1:13" s="161" customFormat="1">
      <c r="A517" s="176"/>
      <c r="B517" s="176"/>
      <c r="J517" s="177"/>
      <c r="K517" s="177"/>
      <c r="L517" s="177"/>
      <c r="M517" s="177"/>
    </row>
    <row r="518" spans="1:13" s="161" customFormat="1">
      <c r="A518" s="176"/>
      <c r="B518" s="176"/>
      <c r="J518" s="177"/>
      <c r="K518" s="177"/>
      <c r="L518" s="177"/>
      <c r="M518" s="177"/>
    </row>
    <row r="519" spans="1:13" s="161" customFormat="1">
      <c r="A519" s="176"/>
      <c r="B519" s="176"/>
      <c r="J519" s="177"/>
      <c r="K519" s="177"/>
      <c r="L519" s="177"/>
      <c r="M519" s="177"/>
    </row>
    <row r="520" spans="1:13" s="161" customFormat="1">
      <c r="A520" s="176"/>
      <c r="B520" s="176"/>
      <c r="J520" s="177"/>
      <c r="K520" s="177"/>
      <c r="L520" s="177"/>
      <c r="M520" s="177"/>
    </row>
    <row r="521" spans="1:13" s="161" customFormat="1">
      <c r="A521" s="176"/>
      <c r="B521" s="176"/>
      <c r="J521" s="177"/>
      <c r="K521" s="177"/>
      <c r="L521" s="177"/>
      <c r="M521" s="177"/>
    </row>
    <row r="522" spans="1:13" s="161" customFormat="1">
      <c r="A522" s="176"/>
      <c r="B522" s="176"/>
      <c r="J522" s="177"/>
      <c r="K522" s="177"/>
      <c r="L522" s="177"/>
      <c r="M522" s="177"/>
    </row>
    <row r="523" spans="1:13" s="161" customFormat="1">
      <c r="A523" s="176"/>
      <c r="B523" s="176"/>
      <c r="J523" s="177"/>
      <c r="K523" s="177"/>
      <c r="L523" s="177"/>
      <c r="M523" s="177"/>
    </row>
    <row r="524" spans="1:13" s="161" customFormat="1">
      <c r="A524" s="176"/>
      <c r="B524" s="176"/>
      <c r="J524" s="177"/>
      <c r="K524" s="177"/>
      <c r="L524" s="177"/>
      <c r="M524" s="177"/>
    </row>
    <row r="525" spans="1:13" s="161" customFormat="1">
      <c r="A525" s="176"/>
      <c r="B525" s="176"/>
      <c r="J525" s="177"/>
      <c r="K525" s="177"/>
      <c r="L525" s="177"/>
      <c r="M525" s="177"/>
    </row>
    <row r="526" spans="1:13" s="161" customFormat="1">
      <c r="A526" s="176"/>
      <c r="B526" s="176"/>
      <c r="J526" s="177"/>
      <c r="K526" s="177"/>
      <c r="L526" s="177"/>
      <c r="M526" s="177"/>
    </row>
    <row r="527" spans="1:13" s="161" customFormat="1">
      <c r="A527" s="176"/>
      <c r="B527" s="176"/>
      <c r="J527" s="177"/>
      <c r="K527" s="177"/>
      <c r="L527" s="177"/>
      <c r="M527" s="177"/>
    </row>
    <row r="528" spans="1:13" s="161" customFormat="1">
      <c r="A528" s="176"/>
      <c r="B528" s="176"/>
      <c r="J528" s="177"/>
      <c r="K528" s="177"/>
      <c r="L528" s="177"/>
      <c r="M528" s="177"/>
    </row>
    <row r="529" spans="1:13" s="161" customFormat="1">
      <c r="A529" s="176"/>
      <c r="B529" s="176"/>
      <c r="J529" s="177"/>
      <c r="K529" s="177"/>
      <c r="L529" s="177"/>
      <c r="M529" s="177"/>
    </row>
    <row r="530" spans="1:13" s="161" customFormat="1">
      <c r="A530" s="176"/>
      <c r="B530" s="176"/>
      <c r="J530" s="177"/>
      <c r="K530" s="177"/>
      <c r="L530" s="177"/>
      <c r="M530" s="177"/>
    </row>
    <row r="531" spans="1:13" s="161" customFormat="1">
      <c r="A531" s="176"/>
      <c r="B531" s="176"/>
      <c r="J531" s="177"/>
      <c r="K531" s="177"/>
      <c r="L531" s="177"/>
      <c r="M531" s="177"/>
    </row>
    <row r="532" spans="1:13" s="161" customFormat="1">
      <c r="A532" s="176"/>
      <c r="B532" s="176"/>
      <c r="J532" s="177"/>
      <c r="K532" s="177"/>
      <c r="L532" s="177"/>
      <c r="M532" s="177"/>
    </row>
    <row r="533" spans="1:13" s="161" customFormat="1">
      <c r="A533" s="176"/>
      <c r="B533" s="176"/>
      <c r="J533" s="177"/>
      <c r="K533" s="177"/>
      <c r="L533" s="177"/>
      <c r="M533" s="177"/>
    </row>
    <row r="534" spans="1:13" s="161" customFormat="1">
      <c r="A534" s="176"/>
      <c r="B534" s="176"/>
      <c r="J534" s="177"/>
      <c r="K534" s="177"/>
      <c r="L534" s="177"/>
      <c r="M534" s="177"/>
    </row>
    <row r="535" spans="1:13" s="161" customFormat="1">
      <c r="A535" s="176"/>
      <c r="B535" s="176"/>
      <c r="J535" s="177"/>
      <c r="K535" s="177"/>
      <c r="L535" s="177"/>
      <c r="M535" s="177"/>
    </row>
    <row r="536" spans="1:13" s="161" customFormat="1">
      <c r="A536" s="176"/>
      <c r="B536" s="176"/>
      <c r="J536" s="177"/>
      <c r="K536" s="177"/>
      <c r="L536" s="177"/>
      <c r="M536" s="177"/>
    </row>
    <row r="537" spans="1:13" s="161" customFormat="1">
      <c r="A537" s="176"/>
      <c r="B537" s="176"/>
      <c r="J537" s="177"/>
      <c r="K537" s="177"/>
      <c r="L537" s="177"/>
      <c r="M537" s="177"/>
    </row>
    <row r="538" spans="1:13" s="161" customFormat="1">
      <c r="A538" s="176"/>
      <c r="B538" s="176"/>
      <c r="J538" s="177"/>
      <c r="K538" s="177"/>
      <c r="L538" s="177"/>
      <c r="M538" s="177"/>
    </row>
    <row r="539" spans="1:13" s="161" customFormat="1">
      <c r="A539" s="176"/>
      <c r="B539" s="176"/>
      <c r="J539" s="177"/>
      <c r="K539" s="177"/>
      <c r="L539" s="177"/>
      <c r="M539" s="177"/>
    </row>
    <row r="540" spans="1:13" s="161" customFormat="1">
      <c r="A540" s="176"/>
      <c r="B540" s="176"/>
      <c r="J540" s="177"/>
      <c r="K540" s="177"/>
      <c r="L540" s="177"/>
      <c r="M540" s="177"/>
    </row>
    <row r="541" spans="1:13" s="161" customFormat="1">
      <c r="A541" s="176"/>
      <c r="B541" s="176"/>
      <c r="J541" s="177"/>
      <c r="K541" s="177"/>
      <c r="L541" s="177"/>
      <c r="M541" s="177"/>
    </row>
    <row r="542" spans="1:13" s="161" customFormat="1">
      <c r="A542" s="176"/>
      <c r="B542" s="176"/>
      <c r="J542" s="177"/>
      <c r="K542" s="177"/>
      <c r="L542" s="177"/>
      <c r="M542" s="177"/>
    </row>
    <row r="543" spans="1:13" s="161" customFormat="1">
      <c r="A543" s="176"/>
      <c r="B543" s="176"/>
      <c r="J543" s="177"/>
      <c r="K543" s="177"/>
      <c r="L543" s="177"/>
      <c r="M543" s="177"/>
    </row>
    <row r="544" spans="1:13" s="161" customFormat="1">
      <c r="A544" s="176"/>
      <c r="B544" s="176"/>
      <c r="J544" s="177"/>
      <c r="K544" s="177"/>
      <c r="L544" s="177"/>
      <c r="M544" s="177"/>
    </row>
    <row r="545" spans="1:13" s="161" customFormat="1">
      <c r="A545" s="176"/>
      <c r="B545" s="176"/>
      <c r="J545" s="177"/>
      <c r="K545" s="177"/>
      <c r="L545" s="177"/>
      <c r="M545" s="177"/>
    </row>
    <row r="546" spans="1:13" s="161" customFormat="1">
      <c r="A546" s="176"/>
      <c r="B546" s="176"/>
      <c r="J546" s="177"/>
      <c r="K546" s="177"/>
      <c r="L546" s="177"/>
      <c r="M546" s="177"/>
    </row>
    <row r="547" spans="1:13" s="161" customFormat="1">
      <c r="A547" s="176"/>
      <c r="B547" s="176"/>
      <c r="J547" s="177"/>
      <c r="K547" s="177"/>
      <c r="L547" s="177"/>
      <c r="M547" s="177"/>
    </row>
    <row r="548" spans="1:13" s="161" customFormat="1">
      <c r="A548" s="176"/>
      <c r="B548" s="176"/>
      <c r="J548" s="177"/>
      <c r="K548" s="177"/>
      <c r="L548" s="177"/>
      <c r="M548" s="177"/>
    </row>
    <row r="549" spans="1:13" s="161" customFormat="1">
      <c r="A549" s="176"/>
      <c r="B549" s="176"/>
      <c r="J549" s="177"/>
      <c r="K549" s="177"/>
      <c r="L549" s="177"/>
      <c r="M549" s="177"/>
    </row>
    <row r="550" spans="1:13" s="161" customFormat="1">
      <c r="A550" s="176"/>
      <c r="B550" s="176"/>
      <c r="J550" s="177"/>
      <c r="K550" s="177"/>
      <c r="L550" s="177"/>
      <c r="M550" s="177"/>
    </row>
    <row r="551" spans="1:13" s="161" customFormat="1">
      <c r="A551" s="176"/>
      <c r="B551" s="176"/>
      <c r="J551" s="177"/>
      <c r="K551" s="177"/>
      <c r="L551" s="177"/>
      <c r="M551" s="177"/>
    </row>
    <row r="552" spans="1:13" s="161" customFormat="1">
      <c r="A552" s="176"/>
      <c r="B552" s="176"/>
      <c r="J552" s="177"/>
      <c r="K552" s="177"/>
      <c r="L552" s="177"/>
      <c r="M552" s="177"/>
    </row>
    <row r="553" spans="1:13" s="161" customFormat="1">
      <c r="A553" s="176"/>
      <c r="B553" s="176"/>
      <c r="J553" s="177"/>
      <c r="K553" s="177"/>
      <c r="L553" s="177"/>
      <c r="M553" s="177"/>
    </row>
    <row r="554" spans="1:13" s="161" customFormat="1">
      <c r="A554" s="176"/>
      <c r="B554" s="176"/>
      <c r="J554" s="177"/>
      <c r="K554" s="177"/>
      <c r="L554" s="177"/>
      <c r="M554" s="177"/>
    </row>
    <row r="555" spans="1:13" s="161" customFormat="1">
      <c r="A555" s="176"/>
      <c r="B555" s="176"/>
      <c r="J555" s="177"/>
      <c r="K555" s="177"/>
      <c r="L555" s="177"/>
      <c r="M555" s="177"/>
    </row>
    <row r="556" spans="1:13" s="161" customFormat="1">
      <c r="A556" s="176"/>
      <c r="B556" s="176"/>
      <c r="J556" s="177"/>
      <c r="K556" s="177"/>
      <c r="L556" s="177"/>
      <c r="M556" s="177"/>
    </row>
    <row r="557" spans="1:13" s="161" customFormat="1">
      <c r="A557" s="176"/>
      <c r="B557" s="176"/>
      <c r="J557" s="177"/>
      <c r="K557" s="177"/>
      <c r="L557" s="177"/>
      <c r="M557" s="177"/>
    </row>
    <row r="558" spans="1:13" s="161" customFormat="1">
      <c r="A558" s="176"/>
      <c r="B558" s="176"/>
      <c r="J558" s="177"/>
      <c r="K558" s="177"/>
      <c r="L558" s="177"/>
      <c r="M558" s="177"/>
    </row>
    <row r="559" spans="1:13" s="161" customFormat="1">
      <c r="A559" s="176"/>
      <c r="B559" s="176"/>
      <c r="J559" s="177"/>
      <c r="K559" s="177"/>
      <c r="L559" s="177"/>
      <c r="M559" s="177"/>
    </row>
    <row r="560" spans="1:13" s="161" customFormat="1">
      <c r="A560" s="176"/>
      <c r="B560" s="176"/>
      <c r="J560" s="177"/>
      <c r="K560" s="177"/>
      <c r="L560" s="177"/>
      <c r="M560" s="177"/>
    </row>
    <row r="561" spans="1:13" s="161" customFormat="1">
      <c r="A561" s="176"/>
      <c r="B561" s="176"/>
      <c r="J561" s="177"/>
      <c r="K561" s="177"/>
      <c r="L561" s="177"/>
      <c r="M561" s="177"/>
    </row>
    <row r="562" spans="1:13" s="161" customFormat="1">
      <c r="A562" s="176"/>
      <c r="B562" s="176"/>
      <c r="J562" s="177"/>
      <c r="K562" s="177"/>
      <c r="L562" s="177"/>
      <c r="M562" s="177"/>
    </row>
    <row r="563" spans="1:13" s="161" customFormat="1">
      <c r="A563" s="176"/>
      <c r="B563" s="176"/>
      <c r="J563" s="177"/>
      <c r="K563" s="177"/>
      <c r="L563" s="177"/>
      <c r="M563" s="177"/>
    </row>
    <row r="564" spans="1:13" s="161" customFormat="1">
      <c r="A564" s="176"/>
      <c r="B564" s="176"/>
      <c r="J564" s="177"/>
      <c r="K564" s="177"/>
      <c r="L564" s="177"/>
      <c r="M564" s="177"/>
    </row>
    <row r="565" spans="1:13" s="161" customFormat="1">
      <c r="A565" s="176"/>
      <c r="B565" s="176"/>
      <c r="J565" s="177"/>
      <c r="K565" s="177"/>
      <c r="L565" s="177"/>
      <c r="M565" s="177"/>
    </row>
    <row r="566" spans="1:13" s="161" customFormat="1">
      <c r="A566" s="176"/>
      <c r="B566" s="176"/>
      <c r="J566" s="177"/>
      <c r="K566" s="177"/>
      <c r="L566" s="177"/>
      <c r="M566" s="177"/>
    </row>
    <row r="567" spans="1:13" s="161" customFormat="1">
      <c r="A567" s="176"/>
      <c r="B567" s="176"/>
      <c r="J567" s="177"/>
      <c r="K567" s="177"/>
      <c r="L567" s="177"/>
      <c r="M567" s="177"/>
    </row>
    <row r="568" spans="1:13" s="161" customFormat="1">
      <c r="A568" s="176"/>
      <c r="B568" s="176"/>
      <c r="J568" s="177"/>
      <c r="K568" s="177"/>
      <c r="L568" s="177"/>
      <c r="M568" s="177"/>
    </row>
    <row r="569" spans="1:13" s="161" customFormat="1">
      <c r="A569" s="176"/>
      <c r="B569" s="176"/>
      <c r="J569" s="177"/>
      <c r="K569" s="177"/>
      <c r="L569" s="177"/>
      <c r="M569" s="177"/>
    </row>
    <row r="570" spans="1:13" s="161" customFormat="1">
      <c r="A570" s="176"/>
      <c r="B570" s="176"/>
      <c r="J570" s="177"/>
      <c r="K570" s="177"/>
      <c r="L570" s="177"/>
      <c r="M570" s="177"/>
    </row>
    <row r="571" spans="1:13" s="161" customFormat="1">
      <c r="A571" s="176"/>
      <c r="B571" s="176"/>
      <c r="J571" s="177"/>
      <c r="K571" s="177"/>
      <c r="L571" s="177"/>
      <c r="M571" s="177"/>
    </row>
    <row r="572" spans="1:13" s="161" customFormat="1">
      <c r="A572" s="176"/>
      <c r="B572" s="176"/>
      <c r="J572" s="177"/>
      <c r="K572" s="177"/>
      <c r="L572" s="177"/>
      <c r="M572" s="177"/>
    </row>
    <row r="573" spans="1:13" s="161" customFormat="1">
      <c r="A573" s="176"/>
      <c r="B573" s="176"/>
      <c r="J573" s="177"/>
      <c r="K573" s="177"/>
      <c r="L573" s="177"/>
      <c r="M573" s="177"/>
    </row>
    <row r="574" spans="1:13" s="161" customFormat="1">
      <c r="A574" s="176"/>
      <c r="B574" s="176"/>
      <c r="J574" s="177"/>
      <c r="K574" s="177"/>
      <c r="L574" s="177"/>
      <c r="M574" s="177"/>
    </row>
    <row r="575" spans="1:13" s="161" customFormat="1">
      <c r="A575" s="176"/>
      <c r="B575" s="176"/>
      <c r="J575" s="177"/>
      <c r="K575" s="177"/>
      <c r="L575" s="177"/>
      <c r="M575" s="177"/>
    </row>
    <row r="576" spans="1:13" s="161" customFormat="1">
      <c r="A576" s="176"/>
      <c r="B576" s="176"/>
      <c r="J576" s="177"/>
      <c r="K576" s="177"/>
      <c r="L576" s="177"/>
      <c r="M576" s="177"/>
    </row>
    <row r="577" spans="1:13" s="161" customFormat="1">
      <c r="A577" s="176"/>
      <c r="B577" s="176"/>
      <c r="J577" s="177"/>
      <c r="K577" s="177"/>
      <c r="L577" s="177"/>
      <c r="M577" s="177"/>
    </row>
    <row r="578" spans="1:13" s="161" customFormat="1">
      <c r="A578" s="176"/>
      <c r="B578" s="176"/>
      <c r="J578" s="177"/>
      <c r="K578" s="177"/>
      <c r="L578" s="177"/>
      <c r="M578" s="177"/>
    </row>
    <row r="579" spans="1:13" s="161" customFormat="1">
      <c r="A579" s="176"/>
      <c r="B579" s="176"/>
      <c r="J579" s="177"/>
      <c r="K579" s="177"/>
      <c r="L579" s="177"/>
      <c r="M579" s="177"/>
    </row>
    <row r="580" spans="1:13" s="161" customFormat="1">
      <c r="A580" s="176"/>
      <c r="B580" s="176"/>
      <c r="J580" s="177"/>
      <c r="K580" s="177"/>
      <c r="L580" s="177"/>
      <c r="M580" s="177"/>
    </row>
    <row r="581" spans="1:13" s="161" customFormat="1">
      <c r="A581" s="176"/>
      <c r="B581" s="176"/>
      <c r="J581" s="177"/>
      <c r="K581" s="177"/>
      <c r="L581" s="177"/>
      <c r="M581" s="177"/>
    </row>
    <row r="582" spans="1:13" s="161" customFormat="1">
      <c r="A582" s="176"/>
      <c r="B582" s="176"/>
      <c r="J582" s="177"/>
      <c r="K582" s="177"/>
      <c r="L582" s="177"/>
      <c r="M582" s="177"/>
    </row>
    <row r="583" spans="1:13" s="161" customFormat="1">
      <c r="A583" s="176"/>
      <c r="B583" s="176"/>
      <c r="J583" s="177"/>
      <c r="K583" s="177"/>
      <c r="L583" s="177"/>
      <c r="M583" s="177"/>
    </row>
    <row r="584" spans="1:13" s="161" customFormat="1">
      <c r="A584" s="176"/>
      <c r="B584" s="176"/>
      <c r="J584" s="177"/>
      <c r="K584" s="177"/>
      <c r="L584" s="177"/>
      <c r="M584" s="177"/>
    </row>
    <row r="585" spans="1:13" s="161" customFormat="1">
      <c r="A585" s="176"/>
      <c r="B585" s="176"/>
      <c r="J585" s="177"/>
      <c r="K585" s="177"/>
      <c r="L585" s="177"/>
      <c r="M585" s="177"/>
    </row>
    <row r="586" spans="1:13" s="161" customFormat="1">
      <c r="A586" s="176"/>
      <c r="B586" s="176"/>
      <c r="J586" s="177"/>
      <c r="K586" s="177"/>
      <c r="L586" s="177"/>
      <c r="M586" s="177"/>
    </row>
    <row r="587" spans="1:13" s="161" customFormat="1">
      <c r="A587" s="176"/>
      <c r="B587" s="176"/>
      <c r="J587" s="177"/>
      <c r="K587" s="177"/>
      <c r="L587" s="177"/>
      <c r="M587" s="177"/>
    </row>
    <row r="588" spans="1:13" s="161" customFormat="1">
      <c r="A588" s="176"/>
      <c r="B588" s="176"/>
      <c r="J588" s="177"/>
      <c r="K588" s="177"/>
      <c r="L588" s="177"/>
      <c r="M588" s="177"/>
    </row>
    <row r="589" spans="1:13" s="161" customFormat="1">
      <c r="A589" s="176"/>
      <c r="B589" s="176"/>
      <c r="J589" s="177"/>
      <c r="K589" s="177"/>
      <c r="L589" s="177"/>
      <c r="M589" s="177"/>
    </row>
    <row r="590" spans="1:13" s="161" customFormat="1">
      <c r="A590" s="176"/>
      <c r="B590" s="176"/>
      <c r="J590" s="177"/>
      <c r="K590" s="177"/>
      <c r="L590" s="177"/>
      <c r="M590" s="177"/>
    </row>
    <row r="591" spans="1:13" s="161" customFormat="1">
      <c r="A591" s="176"/>
      <c r="B591" s="176"/>
      <c r="J591" s="177"/>
      <c r="K591" s="177"/>
      <c r="L591" s="177"/>
      <c r="M591" s="177"/>
    </row>
    <row r="592" spans="1:13" s="161" customFormat="1">
      <c r="A592" s="176"/>
      <c r="B592" s="176"/>
      <c r="J592" s="177"/>
      <c r="K592" s="177"/>
      <c r="L592" s="177"/>
      <c r="M592" s="177"/>
    </row>
    <row r="593" spans="1:13" s="161" customFormat="1">
      <c r="A593" s="176"/>
      <c r="B593" s="176"/>
      <c r="J593" s="177"/>
      <c r="K593" s="177"/>
      <c r="L593" s="177"/>
      <c r="M593" s="177"/>
    </row>
    <row r="594" spans="1:13" s="161" customFormat="1">
      <c r="A594" s="176"/>
      <c r="B594" s="176"/>
      <c r="J594" s="177"/>
      <c r="K594" s="177"/>
      <c r="L594" s="177"/>
      <c r="M594" s="177"/>
    </row>
    <row r="595" spans="1:13" s="161" customFormat="1">
      <c r="A595" s="176"/>
      <c r="B595" s="176"/>
      <c r="J595" s="177"/>
      <c r="K595" s="177"/>
      <c r="L595" s="177"/>
      <c r="M595" s="177"/>
    </row>
    <row r="596" spans="1:13" s="161" customFormat="1">
      <c r="A596" s="176"/>
      <c r="B596" s="176"/>
      <c r="J596" s="177"/>
      <c r="K596" s="177"/>
      <c r="L596" s="177"/>
      <c r="M596" s="177"/>
    </row>
    <row r="597" spans="1:13" s="161" customFormat="1">
      <c r="A597" s="176"/>
      <c r="B597" s="176"/>
      <c r="J597" s="177"/>
      <c r="K597" s="177"/>
      <c r="L597" s="177"/>
      <c r="M597" s="177"/>
    </row>
    <row r="598" spans="1:13" s="161" customFormat="1">
      <c r="A598" s="176"/>
      <c r="B598" s="176"/>
      <c r="J598" s="177"/>
      <c r="K598" s="177"/>
      <c r="L598" s="177"/>
      <c r="M598" s="177"/>
    </row>
    <row r="599" spans="1:13" s="161" customFormat="1">
      <c r="A599" s="176"/>
      <c r="B599" s="176"/>
      <c r="J599" s="177"/>
      <c r="K599" s="177"/>
      <c r="L599" s="177"/>
      <c r="M599" s="177"/>
    </row>
    <row r="600" spans="1:13" s="161" customFormat="1">
      <c r="A600" s="176"/>
      <c r="B600" s="176"/>
      <c r="J600" s="177"/>
      <c r="K600" s="177"/>
      <c r="L600" s="177"/>
      <c r="M600" s="177"/>
    </row>
    <row r="601" spans="1:13" s="161" customFormat="1">
      <c r="A601" s="176"/>
      <c r="B601" s="176"/>
      <c r="J601" s="177"/>
      <c r="K601" s="177"/>
      <c r="L601" s="177"/>
      <c r="M601" s="177"/>
    </row>
    <row r="602" spans="1:13" s="161" customFormat="1">
      <c r="A602" s="176"/>
      <c r="B602" s="176"/>
      <c r="J602" s="177"/>
      <c r="K602" s="177"/>
      <c r="L602" s="177"/>
      <c r="M602" s="177"/>
    </row>
    <row r="603" spans="1:13" s="161" customFormat="1">
      <c r="A603" s="176"/>
      <c r="B603" s="176"/>
      <c r="J603" s="177"/>
      <c r="K603" s="177"/>
      <c r="L603" s="177"/>
      <c r="M603" s="177"/>
    </row>
    <row r="604" spans="1:13" s="161" customFormat="1">
      <c r="A604" s="176"/>
      <c r="B604" s="176"/>
      <c r="J604" s="177"/>
      <c r="K604" s="177"/>
      <c r="L604" s="177"/>
      <c r="M604" s="177"/>
    </row>
    <row r="605" spans="1:13" s="161" customFormat="1">
      <c r="A605" s="176"/>
      <c r="B605" s="176"/>
      <c r="J605" s="177"/>
      <c r="K605" s="177"/>
      <c r="L605" s="177"/>
      <c r="M605" s="177"/>
    </row>
    <row r="606" spans="1:13" s="161" customFormat="1">
      <c r="A606" s="176"/>
      <c r="B606" s="176"/>
      <c r="J606" s="177"/>
      <c r="K606" s="177"/>
      <c r="L606" s="177"/>
      <c r="M606" s="177"/>
    </row>
    <row r="607" spans="1:13" s="161" customFormat="1">
      <c r="A607" s="176"/>
      <c r="B607" s="176"/>
      <c r="J607" s="177"/>
      <c r="K607" s="177"/>
      <c r="L607" s="177"/>
      <c r="M607" s="177"/>
    </row>
    <row r="608" spans="1:13" s="161" customFormat="1">
      <c r="A608" s="176"/>
      <c r="B608" s="176"/>
      <c r="J608" s="177"/>
      <c r="K608" s="177"/>
      <c r="L608" s="177"/>
      <c r="M608" s="177"/>
    </row>
    <row r="609" spans="1:13" s="161" customFormat="1">
      <c r="A609" s="176"/>
      <c r="B609" s="176"/>
      <c r="J609" s="177"/>
      <c r="K609" s="177"/>
      <c r="L609" s="177"/>
      <c r="M609" s="177"/>
    </row>
    <row r="610" spans="1:13" s="161" customFormat="1">
      <c r="A610" s="176"/>
      <c r="B610" s="176"/>
      <c r="J610" s="177"/>
      <c r="K610" s="177"/>
      <c r="L610" s="177"/>
      <c r="M610" s="177"/>
    </row>
    <row r="611" spans="1:13" s="161" customFormat="1">
      <c r="A611" s="176"/>
      <c r="B611" s="176"/>
      <c r="J611" s="177"/>
      <c r="K611" s="177"/>
      <c r="L611" s="177"/>
      <c r="M611" s="177"/>
    </row>
    <row r="612" spans="1:13" s="161" customFormat="1">
      <c r="A612" s="176"/>
      <c r="B612" s="176"/>
      <c r="J612" s="177"/>
      <c r="K612" s="177"/>
      <c r="L612" s="177"/>
      <c r="M612" s="177"/>
    </row>
    <row r="613" spans="1:13" s="161" customFormat="1">
      <c r="A613" s="176"/>
      <c r="B613" s="176"/>
      <c r="J613" s="177"/>
      <c r="K613" s="177"/>
      <c r="L613" s="177"/>
      <c r="M613" s="177"/>
    </row>
    <row r="614" spans="1:13" s="161" customFormat="1">
      <c r="A614" s="176"/>
      <c r="B614" s="176"/>
      <c r="J614" s="177"/>
      <c r="K614" s="177"/>
      <c r="L614" s="177"/>
      <c r="M614" s="177"/>
    </row>
    <row r="615" spans="1:13" s="161" customFormat="1">
      <c r="A615" s="176"/>
      <c r="B615" s="176"/>
      <c r="J615" s="177"/>
      <c r="K615" s="177"/>
      <c r="L615" s="177"/>
      <c r="M615" s="177"/>
    </row>
    <row r="616" spans="1:13" s="161" customFormat="1">
      <c r="A616" s="176"/>
      <c r="B616" s="176"/>
      <c r="J616" s="177"/>
      <c r="K616" s="177"/>
      <c r="L616" s="177"/>
      <c r="M616" s="177"/>
    </row>
    <row r="617" spans="1:13" s="161" customFormat="1">
      <c r="A617" s="176"/>
      <c r="B617" s="176"/>
      <c r="J617" s="177"/>
      <c r="K617" s="177"/>
      <c r="L617" s="177"/>
      <c r="M617" s="177"/>
    </row>
    <row r="618" spans="1:13" s="161" customFormat="1">
      <c r="A618" s="176"/>
      <c r="B618" s="176"/>
      <c r="J618" s="177"/>
      <c r="K618" s="177"/>
      <c r="L618" s="177"/>
      <c r="M618" s="177"/>
    </row>
    <row r="619" spans="1:13" s="161" customFormat="1">
      <c r="A619" s="176"/>
      <c r="B619" s="176"/>
      <c r="J619" s="177"/>
      <c r="K619" s="177"/>
      <c r="L619" s="177"/>
      <c r="M619" s="177"/>
    </row>
    <row r="620" spans="1:13" s="161" customFormat="1">
      <c r="A620" s="176"/>
      <c r="B620" s="176"/>
      <c r="J620" s="177"/>
      <c r="K620" s="177"/>
      <c r="L620" s="177"/>
      <c r="M620" s="177"/>
    </row>
    <row r="621" spans="1:13" s="161" customFormat="1">
      <c r="A621" s="176"/>
      <c r="B621" s="176"/>
      <c r="J621" s="177"/>
      <c r="K621" s="177"/>
      <c r="L621" s="177"/>
      <c r="M621" s="177"/>
    </row>
    <row r="622" spans="1:13" s="161" customFormat="1">
      <c r="A622" s="176"/>
      <c r="B622" s="176"/>
      <c r="J622" s="177"/>
      <c r="K622" s="177"/>
      <c r="L622" s="177"/>
      <c r="M622" s="177"/>
    </row>
    <row r="623" spans="1:13" s="161" customFormat="1">
      <c r="A623" s="176"/>
      <c r="B623" s="176"/>
      <c r="J623" s="177"/>
      <c r="K623" s="177"/>
      <c r="L623" s="177"/>
      <c r="M623" s="177"/>
    </row>
    <row r="624" spans="1:13" s="161" customFormat="1">
      <c r="A624" s="176"/>
      <c r="B624" s="176"/>
      <c r="J624" s="177"/>
      <c r="K624" s="177"/>
      <c r="L624" s="177"/>
      <c r="M624" s="177"/>
    </row>
    <row r="625" spans="1:13" s="161" customFormat="1">
      <c r="A625" s="176"/>
      <c r="B625" s="176"/>
      <c r="J625" s="177"/>
      <c r="K625" s="177"/>
      <c r="L625" s="177"/>
      <c r="M625" s="177"/>
    </row>
    <row r="626" spans="1:13" s="161" customFormat="1">
      <c r="A626" s="176"/>
      <c r="B626" s="176"/>
      <c r="J626" s="177"/>
      <c r="K626" s="177"/>
      <c r="L626" s="177"/>
      <c r="M626" s="177"/>
    </row>
    <row r="627" spans="1:13" s="161" customFormat="1">
      <c r="A627" s="176"/>
      <c r="B627" s="176"/>
      <c r="J627" s="177"/>
      <c r="K627" s="177"/>
      <c r="L627" s="177"/>
      <c r="M627" s="177"/>
    </row>
    <row r="628" spans="1:13" s="161" customFormat="1">
      <c r="A628" s="176"/>
      <c r="B628" s="176"/>
      <c r="J628" s="177"/>
      <c r="K628" s="177"/>
      <c r="L628" s="177"/>
      <c r="M628" s="177"/>
    </row>
    <row r="629" spans="1:13" s="161" customFormat="1">
      <c r="A629" s="176"/>
      <c r="B629" s="176"/>
      <c r="J629" s="177"/>
      <c r="K629" s="177"/>
      <c r="L629" s="177"/>
      <c r="M629" s="177"/>
    </row>
    <row r="630" spans="1:13" s="161" customFormat="1">
      <c r="A630" s="176"/>
      <c r="B630" s="176"/>
      <c r="J630" s="177"/>
      <c r="K630" s="177"/>
      <c r="L630" s="177"/>
      <c r="M630" s="177"/>
    </row>
    <row r="631" spans="1:13" s="161" customFormat="1">
      <c r="A631" s="176"/>
      <c r="B631" s="176"/>
      <c r="J631" s="177"/>
      <c r="K631" s="177"/>
      <c r="L631" s="177"/>
      <c r="M631" s="177"/>
    </row>
    <row r="632" spans="1:13" s="161" customFormat="1">
      <c r="A632" s="176"/>
      <c r="B632" s="176"/>
      <c r="J632" s="177"/>
      <c r="K632" s="177"/>
      <c r="L632" s="177"/>
      <c r="M632" s="177"/>
    </row>
    <row r="633" spans="1:13" s="161" customFormat="1">
      <c r="A633" s="176"/>
      <c r="B633" s="176"/>
      <c r="J633" s="177"/>
      <c r="K633" s="177"/>
      <c r="L633" s="177"/>
      <c r="M633" s="177"/>
    </row>
    <row r="634" spans="1:13" s="161" customFormat="1">
      <c r="A634" s="176"/>
      <c r="B634" s="176"/>
      <c r="J634" s="177"/>
      <c r="K634" s="177"/>
      <c r="L634" s="177"/>
      <c r="M634" s="177"/>
    </row>
    <row r="635" spans="1:13" s="161" customFormat="1">
      <c r="A635" s="176"/>
      <c r="B635" s="176"/>
      <c r="J635" s="177"/>
      <c r="K635" s="177"/>
      <c r="L635" s="177"/>
      <c r="M635" s="177"/>
    </row>
    <row r="636" spans="1:13" s="161" customFormat="1">
      <c r="A636" s="176"/>
      <c r="B636" s="176"/>
      <c r="J636" s="177"/>
      <c r="K636" s="177"/>
      <c r="L636" s="177"/>
      <c r="M636" s="177"/>
    </row>
    <row r="637" spans="1:13" s="161" customFormat="1">
      <c r="A637" s="176"/>
      <c r="B637" s="176"/>
      <c r="J637" s="177"/>
      <c r="K637" s="177"/>
      <c r="L637" s="177"/>
      <c r="M637" s="177"/>
    </row>
    <row r="638" spans="1:13" s="161" customFormat="1">
      <c r="A638" s="176"/>
      <c r="B638" s="176"/>
      <c r="J638" s="177"/>
      <c r="K638" s="177"/>
      <c r="L638" s="177"/>
      <c r="M638" s="177"/>
    </row>
    <row r="639" spans="1:13" s="161" customFormat="1">
      <c r="A639" s="176"/>
      <c r="B639" s="176"/>
      <c r="J639" s="177"/>
      <c r="K639" s="177"/>
      <c r="L639" s="177"/>
      <c r="M639" s="177"/>
    </row>
    <row r="640" spans="1:13" s="161" customFormat="1">
      <c r="A640" s="176"/>
      <c r="B640" s="176"/>
      <c r="J640" s="177"/>
      <c r="K640" s="177"/>
      <c r="L640" s="177"/>
      <c r="M640" s="177"/>
    </row>
    <row r="641" spans="1:13" s="161" customFormat="1">
      <c r="A641" s="176"/>
      <c r="B641" s="176"/>
      <c r="J641" s="177"/>
      <c r="K641" s="177"/>
      <c r="L641" s="177"/>
      <c r="M641" s="177"/>
    </row>
    <row r="642" spans="1:13" s="161" customFormat="1">
      <c r="A642" s="176"/>
      <c r="B642" s="176"/>
      <c r="J642" s="177"/>
      <c r="K642" s="177"/>
      <c r="L642" s="177"/>
      <c r="M642" s="177"/>
    </row>
    <row r="643" spans="1:13" s="161" customFormat="1">
      <c r="A643" s="176"/>
      <c r="B643" s="176"/>
      <c r="J643" s="177"/>
      <c r="K643" s="177"/>
      <c r="L643" s="177"/>
      <c r="M643" s="177"/>
    </row>
    <row r="644" spans="1:13" s="161" customFormat="1">
      <c r="A644" s="176"/>
      <c r="B644" s="176"/>
      <c r="J644" s="177"/>
      <c r="K644" s="177"/>
      <c r="L644" s="177"/>
      <c r="M644" s="177"/>
    </row>
    <row r="645" spans="1:13" s="161" customFormat="1">
      <c r="A645" s="176"/>
      <c r="B645" s="176"/>
      <c r="J645" s="177"/>
      <c r="K645" s="177"/>
      <c r="L645" s="177"/>
      <c r="M645" s="177"/>
    </row>
    <row r="646" spans="1:13" s="161" customFormat="1">
      <c r="A646" s="176"/>
      <c r="B646" s="176"/>
      <c r="J646" s="177"/>
      <c r="K646" s="177"/>
      <c r="L646" s="177"/>
      <c r="M646" s="177"/>
    </row>
    <row r="647" spans="1:13" s="161" customFormat="1">
      <c r="A647" s="176"/>
      <c r="B647" s="176"/>
      <c r="J647" s="177"/>
      <c r="K647" s="177"/>
      <c r="L647" s="177"/>
      <c r="M647" s="177"/>
    </row>
    <row r="648" spans="1:13" s="161" customFormat="1">
      <c r="A648" s="176"/>
      <c r="B648" s="176"/>
      <c r="J648" s="177"/>
      <c r="K648" s="177"/>
      <c r="L648" s="177"/>
      <c r="M648" s="177"/>
    </row>
    <row r="649" spans="1:13" s="161" customFormat="1">
      <c r="A649" s="176"/>
      <c r="B649" s="176"/>
      <c r="J649" s="177"/>
      <c r="K649" s="177"/>
      <c r="L649" s="177"/>
      <c r="M649" s="177"/>
    </row>
    <row r="650" spans="1:13" s="161" customFormat="1">
      <c r="A650" s="176"/>
      <c r="B650" s="176"/>
      <c r="J650" s="177"/>
      <c r="K650" s="177"/>
      <c r="L650" s="177"/>
      <c r="M650" s="177"/>
    </row>
    <row r="651" spans="1:13" s="161" customFormat="1">
      <c r="A651" s="176"/>
      <c r="B651" s="176"/>
      <c r="J651" s="177"/>
      <c r="K651" s="177"/>
      <c r="L651" s="177"/>
      <c r="M651" s="177"/>
    </row>
    <row r="652" spans="1:13" s="161" customFormat="1">
      <c r="A652" s="176"/>
      <c r="B652" s="176"/>
      <c r="J652" s="177"/>
      <c r="K652" s="177"/>
      <c r="L652" s="177"/>
      <c r="M652" s="177"/>
    </row>
    <row r="653" spans="1:13" s="161" customFormat="1">
      <c r="A653" s="176"/>
      <c r="B653" s="176"/>
      <c r="J653" s="177"/>
      <c r="K653" s="177"/>
      <c r="L653" s="177"/>
      <c r="M653" s="177"/>
    </row>
    <row r="654" spans="1:13" s="161" customFormat="1">
      <c r="A654" s="176"/>
      <c r="B654" s="176"/>
      <c r="J654" s="177"/>
      <c r="K654" s="177"/>
      <c r="L654" s="177"/>
      <c r="M654" s="177"/>
    </row>
    <row r="655" spans="1:13" s="161" customFormat="1">
      <c r="A655" s="176"/>
      <c r="B655" s="176"/>
      <c r="J655" s="177"/>
      <c r="K655" s="177"/>
      <c r="L655" s="177"/>
      <c r="M655" s="177"/>
    </row>
    <row r="656" spans="1:13" s="161" customFormat="1">
      <c r="A656" s="176"/>
      <c r="B656" s="176"/>
      <c r="J656" s="177"/>
      <c r="K656" s="177"/>
      <c r="L656" s="177"/>
      <c r="M656" s="177"/>
    </row>
    <row r="657" spans="1:13" s="161" customFormat="1">
      <c r="A657" s="176"/>
      <c r="B657" s="176"/>
      <c r="J657" s="177"/>
      <c r="K657" s="177"/>
      <c r="L657" s="177"/>
      <c r="M657" s="177"/>
    </row>
    <row r="658" spans="1:13" s="161" customFormat="1">
      <c r="A658" s="176"/>
      <c r="B658" s="176"/>
      <c r="J658" s="177"/>
      <c r="K658" s="177"/>
      <c r="L658" s="177"/>
      <c r="M658" s="177"/>
    </row>
    <row r="659" spans="1:13" s="161" customFormat="1">
      <c r="A659" s="176"/>
      <c r="B659" s="176"/>
      <c r="J659" s="177"/>
      <c r="K659" s="177"/>
      <c r="L659" s="177"/>
      <c r="M659" s="177"/>
    </row>
    <row r="660" spans="1:13" s="161" customFormat="1">
      <c r="A660" s="176"/>
      <c r="B660" s="176"/>
      <c r="J660" s="177"/>
      <c r="K660" s="177"/>
      <c r="L660" s="177"/>
      <c r="M660" s="177"/>
    </row>
    <row r="661" spans="1:13" s="161" customFormat="1">
      <c r="A661" s="176"/>
      <c r="B661" s="176"/>
      <c r="J661" s="177"/>
      <c r="K661" s="177"/>
      <c r="L661" s="177"/>
      <c r="M661" s="177"/>
    </row>
    <row r="662" spans="1:13" s="161" customFormat="1">
      <c r="A662" s="176"/>
      <c r="B662" s="176"/>
      <c r="J662" s="177"/>
      <c r="K662" s="177"/>
      <c r="L662" s="177"/>
      <c r="M662" s="177"/>
    </row>
    <row r="663" spans="1:13" s="161" customFormat="1">
      <c r="A663" s="176"/>
      <c r="B663" s="176"/>
      <c r="J663" s="177"/>
      <c r="K663" s="177"/>
      <c r="L663" s="177"/>
      <c r="M663" s="177"/>
    </row>
    <row r="664" spans="1:13" s="161" customFormat="1">
      <c r="A664" s="176"/>
      <c r="B664" s="176"/>
      <c r="J664" s="177"/>
      <c r="K664" s="177"/>
      <c r="L664" s="177"/>
      <c r="M664" s="177"/>
    </row>
    <row r="665" spans="1:13" s="161" customFormat="1">
      <c r="A665" s="176"/>
      <c r="B665" s="176"/>
      <c r="J665" s="177"/>
      <c r="K665" s="177"/>
      <c r="L665" s="177"/>
      <c r="M665" s="177"/>
    </row>
    <row r="666" spans="1:13" s="161" customFormat="1">
      <c r="A666" s="176"/>
      <c r="B666" s="176"/>
      <c r="J666" s="177"/>
      <c r="K666" s="177"/>
      <c r="L666" s="177"/>
      <c r="M666" s="177"/>
    </row>
    <row r="667" spans="1:13" s="161" customFormat="1">
      <c r="A667" s="176"/>
      <c r="B667" s="176"/>
      <c r="J667" s="177"/>
      <c r="K667" s="177"/>
      <c r="L667" s="177"/>
      <c r="M667" s="177"/>
    </row>
    <row r="668" spans="1:13" s="161" customFormat="1">
      <c r="A668" s="176"/>
      <c r="B668" s="176"/>
      <c r="J668" s="177"/>
      <c r="K668" s="177"/>
      <c r="L668" s="177"/>
      <c r="M668" s="177"/>
    </row>
    <row r="669" spans="1:13" s="161" customFormat="1">
      <c r="A669" s="176"/>
      <c r="B669" s="176"/>
      <c r="J669" s="177"/>
      <c r="K669" s="177"/>
      <c r="L669" s="177"/>
      <c r="M669" s="177"/>
    </row>
    <row r="670" spans="1:13" s="161" customFormat="1">
      <c r="A670" s="176"/>
      <c r="B670" s="176"/>
      <c r="J670" s="177"/>
      <c r="K670" s="177"/>
      <c r="L670" s="177"/>
      <c r="M670" s="177"/>
    </row>
    <row r="671" spans="1:13" s="161" customFormat="1">
      <c r="A671" s="176"/>
      <c r="B671" s="176"/>
      <c r="J671" s="177"/>
      <c r="K671" s="177"/>
      <c r="L671" s="177"/>
      <c r="M671" s="177"/>
    </row>
    <row r="672" spans="1:13" s="161" customFormat="1">
      <c r="A672" s="176"/>
      <c r="B672" s="176"/>
      <c r="J672" s="177"/>
      <c r="K672" s="177"/>
      <c r="L672" s="177"/>
      <c r="M672" s="177"/>
    </row>
    <row r="673" spans="1:13" s="161" customFormat="1">
      <c r="A673" s="176"/>
      <c r="B673" s="176"/>
      <c r="J673" s="177"/>
      <c r="K673" s="177"/>
      <c r="L673" s="177"/>
      <c r="M673" s="177"/>
    </row>
    <row r="674" spans="1:13" s="161" customFormat="1">
      <c r="A674" s="176"/>
      <c r="B674" s="176"/>
      <c r="J674" s="177"/>
      <c r="K674" s="177"/>
      <c r="L674" s="177"/>
      <c r="M674" s="177"/>
    </row>
    <row r="675" spans="1:13" s="161" customFormat="1">
      <c r="A675" s="176"/>
      <c r="B675" s="176"/>
      <c r="J675" s="177"/>
      <c r="K675" s="177"/>
      <c r="L675" s="177"/>
      <c r="M675" s="177"/>
    </row>
    <row r="676" spans="1:13" s="161" customFormat="1">
      <c r="A676" s="176"/>
      <c r="B676" s="176"/>
      <c r="J676" s="177"/>
      <c r="K676" s="177"/>
      <c r="L676" s="177"/>
      <c r="M676" s="177"/>
    </row>
    <row r="677" spans="1:13" s="161" customFormat="1">
      <c r="A677" s="176"/>
      <c r="B677" s="176"/>
      <c r="J677" s="177"/>
      <c r="K677" s="177"/>
      <c r="L677" s="177"/>
      <c r="M677" s="177"/>
    </row>
    <row r="678" spans="1:13" s="161" customFormat="1">
      <c r="A678" s="176"/>
      <c r="B678" s="176"/>
      <c r="J678" s="177"/>
      <c r="K678" s="177"/>
      <c r="L678" s="177"/>
      <c r="M678" s="177"/>
    </row>
    <row r="679" spans="1:13" s="161" customFormat="1">
      <c r="A679" s="176"/>
      <c r="B679" s="176"/>
      <c r="J679" s="177"/>
      <c r="K679" s="177"/>
      <c r="L679" s="177"/>
      <c r="M679" s="177"/>
    </row>
    <row r="680" spans="1:13" s="161" customFormat="1">
      <c r="A680" s="176"/>
      <c r="B680" s="176"/>
      <c r="J680" s="177"/>
      <c r="K680" s="177"/>
      <c r="L680" s="177"/>
      <c r="M680" s="177"/>
    </row>
    <row r="681" spans="1:13" s="161" customFormat="1">
      <c r="A681" s="176"/>
      <c r="B681" s="176"/>
      <c r="J681" s="177"/>
      <c r="K681" s="177"/>
      <c r="L681" s="177"/>
      <c r="M681" s="177"/>
    </row>
    <row r="682" spans="1:13" s="161" customFormat="1">
      <c r="A682" s="176"/>
      <c r="B682" s="176"/>
      <c r="J682" s="177"/>
      <c r="K682" s="177"/>
      <c r="L682" s="177"/>
      <c r="M682" s="177"/>
    </row>
    <row r="683" spans="1:13" s="161" customFormat="1">
      <c r="A683" s="176"/>
      <c r="B683" s="176"/>
      <c r="J683" s="177"/>
      <c r="K683" s="177"/>
      <c r="L683" s="177"/>
      <c r="M683" s="177"/>
    </row>
    <row r="684" spans="1:13" s="161" customFormat="1">
      <c r="A684" s="176"/>
      <c r="B684" s="176"/>
      <c r="J684" s="177"/>
      <c r="K684" s="177"/>
      <c r="L684" s="177"/>
      <c r="M684" s="177"/>
    </row>
    <row r="685" spans="1:13" s="161" customFormat="1">
      <c r="A685" s="176"/>
      <c r="B685" s="176"/>
      <c r="J685" s="177"/>
      <c r="K685" s="177"/>
      <c r="L685" s="177"/>
      <c r="M685" s="177"/>
    </row>
    <row r="686" spans="1:13" s="161" customFormat="1">
      <c r="A686" s="176"/>
      <c r="B686" s="176"/>
      <c r="J686" s="177"/>
      <c r="K686" s="177"/>
      <c r="L686" s="177"/>
      <c r="M686" s="177"/>
    </row>
    <row r="687" spans="1:13" s="161" customFormat="1">
      <c r="A687" s="176"/>
      <c r="B687" s="176"/>
      <c r="J687" s="177"/>
      <c r="K687" s="177"/>
      <c r="L687" s="177"/>
      <c r="M687" s="177"/>
    </row>
    <row r="688" spans="1:13" s="161" customFormat="1">
      <c r="A688" s="176"/>
      <c r="B688" s="176"/>
      <c r="J688" s="177"/>
      <c r="K688" s="177"/>
      <c r="L688" s="177"/>
      <c r="M688" s="177"/>
    </row>
    <row r="689" spans="1:13" s="161" customFormat="1">
      <c r="A689" s="176"/>
      <c r="B689" s="176"/>
      <c r="J689" s="177"/>
      <c r="K689" s="177"/>
      <c r="L689" s="177"/>
      <c r="M689" s="177"/>
    </row>
    <row r="690" spans="1:13" s="161" customFormat="1">
      <c r="A690" s="176"/>
      <c r="B690" s="176"/>
      <c r="J690" s="177"/>
      <c r="K690" s="177"/>
      <c r="L690" s="177"/>
      <c r="M690" s="177"/>
    </row>
    <row r="691" spans="1:13" s="161" customFormat="1">
      <c r="A691" s="176"/>
      <c r="B691" s="176"/>
      <c r="J691" s="177"/>
      <c r="K691" s="177"/>
      <c r="L691" s="177"/>
      <c r="M691" s="177"/>
    </row>
    <row r="692" spans="1:13" s="161" customFormat="1">
      <c r="A692" s="176"/>
      <c r="B692" s="176"/>
      <c r="J692" s="177"/>
      <c r="K692" s="177"/>
      <c r="L692" s="177"/>
      <c r="M692" s="177"/>
    </row>
    <row r="693" spans="1:13" s="161" customFormat="1">
      <c r="A693" s="176"/>
      <c r="B693" s="176"/>
      <c r="J693" s="177"/>
      <c r="K693" s="177"/>
      <c r="L693" s="177"/>
      <c r="M693" s="177"/>
    </row>
    <row r="694" spans="1:13" s="161" customFormat="1">
      <c r="A694" s="176"/>
      <c r="B694" s="176"/>
      <c r="J694" s="177"/>
      <c r="K694" s="177"/>
      <c r="L694" s="177"/>
      <c r="M694" s="177"/>
    </row>
    <row r="695" spans="1:13" s="161" customFormat="1">
      <c r="A695" s="176"/>
      <c r="B695" s="176"/>
      <c r="J695" s="177"/>
      <c r="K695" s="177"/>
      <c r="L695" s="177"/>
      <c r="M695" s="177"/>
    </row>
    <row r="696" spans="1:13" s="161" customFormat="1">
      <c r="A696" s="176"/>
      <c r="B696" s="176"/>
      <c r="J696" s="177"/>
      <c r="K696" s="177"/>
      <c r="L696" s="177"/>
      <c r="M696" s="177"/>
    </row>
    <row r="697" spans="1:13" s="161" customFormat="1">
      <c r="A697" s="176"/>
      <c r="B697" s="176"/>
      <c r="J697" s="177"/>
      <c r="K697" s="177"/>
      <c r="L697" s="177"/>
      <c r="M697" s="177"/>
    </row>
    <row r="698" spans="1:13" s="161" customFormat="1">
      <c r="A698" s="176"/>
      <c r="B698" s="176"/>
      <c r="J698" s="177"/>
      <c r="K698" s="177"/>
      <c r="L698" s="177"/>
      <c r="M698" s="177"/>
    </row>
    <row r="699" spans="1:13" s="161" customFormat="1">
      <c r="A699" s="176"/>
      <c r="B699" s="176"/>
      <c r="J699" s="177"/>
      <c r="K699" s="177"/>
      <c r="L699" s="177"/>
      <c r="M699" s="177"/>
    </row>
    <row r="700" spans="1:13" s="161" customFormat="1">
      <c r="A700" s="176"/>
      <c r="B700" s="176"/>
      <c r="J700" s="177"/>
      <c r="K700" s="177"/>
      <c r="L700" s="177"/>
      <c r="M700" s="177"/>
    </row>
    <row r="701" spans="1:13" s="161" customFormat="1">
      <c r="A701" s="176"/>
      <c r="B701" s="176"/>
      <c r="J701" s="177"/>
      <c r="K701" s="177"/>
      <c r="L701" s="177"/>
      <c r="M701" s="177"/>
    </row>
    <row r="702" spans="1:13" s="161" customFormat="1">
      <c r="A702" s="176"/>
      <c r="B702" s="176"/>
      <c r="J702" s="177"/>
      <c r="K702" s="177"/>
      <c r="L702" s="177"/>
      <c r="M702" s="177"/>
    </row>
    <row r="703" spans="1:13" s="161" customFormat="1">
      <c r="A703" s="176"/>
      <c r="B703" s="176"/>
      <c r="J703" s="177"/>
      <c r="K703" s="177"/>
      <c r="L703" s="177"/>
      <c r="M703" s="177"/>
    </row>
    <row r="704" spans="1:13" s="161" customFormat="1">
      <c r="A704" s="176"/>
      <c r="B704" s="176"/>
      <c r="J704" s="177"/>
      <c r="K704" s="177"/>
      <c r="L704" s="177"/>
      <c r="M704" s="177"/>
    </row>
    <row r="705" spans="1:13" s="161" customFormat="1">
      <c r="A705" s="176"/>
      <c r="B705" s="176"/>
      <c r="J705" s="177"/>
      <c r="K705" s="177"/>
      <c r="L705" s="177"/>
      <c r="M705" s="177"/>
    </row>
    <row r="706" spans="1:13" s="161" customFormat="1">
      <c r="A706" s="176"/>
      <c r="B706" s="176"/>
      <c r="J706" s="177"/>
      <c r="K706" s="177"/>
      <c r="L706" s="177"/>
      <c r="M706" s="177"/>
    </row>
    <row r="707" spans="1:13" s="161" customFormat="1">
      <c r="A707" s="176"/>
      <c r="B707" s="176"/>
      <c r="J707" s="177"/>
      <c r="K707" s="177"/>
      <c r="L707" s="177"/>
      <c r="M707" s="177"/>
    </row>
    <row r="708" spans="1:13" s="161" customFormat="1">
      <c r="A708" s="176"/>
      <c r="B708" s="176"/>
      <c r="J708" s="177"/>
      <c r="K708" s="177"/>
      <c r="L708" s="177"/>
      <c r="M708" s="177"/>
    </row>
    <row r="709" spans="1:13" s="161" customFormat="1">
      <c r="A709" s="176"/>
      <c r="B709" s="176"/>
      <c r="J709" s="177"/>
      <c r="K709" s="177"/>
      <c r="L709" s="177"/>
      <c r="M709" s="177"/>
    </row>
    <row r="710" spans="1:13" s="161" customFormat="1">
      <c r="A710" s="176"/>
      <c r="B710" s="176"/>
      <c r="J710" s="177"/>
      <c r="K710" s="177"/>
      <c r="L710" s="177"/>
      <c r="M710" s="177"/>
    </row>
    <row r="711" spans="1:13" s="161" customFormat="1">
      <c r="A711" s="176"/>
      <c r="B711" s="176"/>
      <c r="J711" s="177"/>
      <c r="K711" s="177"/>
      <c r="L711" s="177"/>
      <c r="M711" s="177"/>
    </row>
    <row r="712" spans="1:13" s="161" customFormat="1">
      <c r="A712" s="176"/>
      <c r="B712" s="176"/>
      <c r="J712" s="177"/>
      <c r="K712" s="177"/>
      <c r="L712" s="177"/>
      <c r="M712" s="177"/>
    </row>
    <row r="713" spans="1:13" s="161" customFormat="1">
      <c r="A713" s="176"/>
      <c r="B713" s="176"/>
      <c r="J713" s="177"/>
      <c r="K713" s="177"/>
      <c r="L713" s="177"/>
      <c r="M713" s="177"/>
    </row>
    <row r="714" spans="1:13" s="161" customFormat="1">
      <c r="A714" s="176"/>
      <c r="B714" s="176"/>
      <c r="J714" s="177"/>
      <c r="K714" s="177"/>
      <c r="L714" s="177"/>
      <c r="M714" s="177"/>
    </row>
    <row r="715" spans="1:13" s="161" customFormat="1">
      <c r="A715" s="176"/>
      <c r="B715" s="176"/>
      <c r="J715" s="177"/>
      <c r="K715" s="177"/>
      <c r="L715" s="177"/>
      <c r="M715" s="177"/>
    </row>
    <row r="716" spans="1:13" s="161" customFormat="1">
      <c r="A716" s="176"/>
      <c r="B716" s="176"/>
      <c r="J716" s="177"/>
      <c r="K716" s="177"/>
      <c r="L716" s="177"/>
      <c r="M716" s="177"/>
    </row>
    <row r="717" spans="1:13" s="161" customFormat="1">
      <c r="A717" s="176"/>
      <c r="B717" s="176"/>
      <c r="J717" s="177"/>
      <c r="K717" s="177"/>
      <c r="L717" s="177"/>
      <c r="M717" s="177"/>
    </row>
    <row r="718" spans="1:13" s="161" customFormat="1">
      <c r="A718" s="176"/>
      <c r="B718" s="176"/>
      <c r="J718" s="177"/>
      <c r="K718" s="177"/>
      <c r="L718" s="177"/>
      <c r="M718" s="177"/>
    </row>
    <row r="719" spans="1:13" s="161" customFormat="1">
      <c r="A719" s="176"/>
      <c r="B719" s="176"/>
      <c r="J719" s="177"/>
      <c r="K719" s="177"/>
      <c r="L719" s="177"/>
      <c r="M719" s="177"/>
    </row>
    <row r="720" spans="1:13" s="161" customFormat="1">
      <c r="A720" s="176"/>
      <c r="B720" s="176"/>
      <c r="J720" s="177"/>
      <c r="K720" s="177"/>
      <c r="L720" s="177"/>
      <c r="M720" s="177"/>
    </row>
    <row r="721" spans="1:13" s="161" customFormat="1">
      <c r="A721" s="176"/>
      <c r="B721" s="176"/>
      <c r="J721" s="177"/>
      <c r="K721" s="177"/>
      <c r="L721" s="177"/>
      <c r="M721" s="177"/>
    </row>
    <row r="722" spans="1:13" s="161" customFormat="1">
      <c r="A722" s="176"/>
      <c r="B722" s="176"/>
      <c r="J722" s="177"/>
      <c r="K722" s="177"/>
      <c r="L722" s="177"/>
      <c r="M722" s="177"/>
    </row>
    <row r="723" spans="1:13" s="161" customFormat="1">
      <c r="A723" s="176"/>
      <c r="B723" s="176"/>
      <c r="J723" s="177"/>
      <c r="K723" s="177"/>
      <c r="L723" s="177"/>
      <c r="M723" s="177"/>
    </row>
    <row r="724" spans="1:13" s="161" customFormat="1">
      <c r="A724" s="176"/>
      <c r="B724" s="176"/>
      <c r="J724" s="177"/>
      <c r="K724" s="177"/>
      <c r="L724" s="177"/>
      <c r="M724" s="177"/>
    </row>
    <row r="725" spans="1:13" s="161" customFormat="1">
      <c r="A725" s="176"/>
      <c r="B725" s="176"/>
      <c r="J725" s="177"/>
      <c r="K725" s="177"/>
      <c r="L725" s="177"/>
      <c r="M725" s="177"/>
    </row>
    <row r="726" spans="1:13" s="161" customFormat="1">
      <c r="A726" s="176"/>
      <c r="B726" s="176"/>
      <c r="J726" s="177"/>
      <c r="K726" s="177"/>
      <c r="L726" s="177"/>
      <c r="M726" s="177"/>
    </row>
    <row r="727" spans="1:13" s="161" customFormat="1">
      <c r="A727" s="176"/>
      <c r="B727" s="176"/>
      <c r="J727" s="177"/>
      <c r="K727" s="177"/>
      <c r="L727" s="177"/>
      <c r="M727" s="177"/>
    </row>
    <row r="728" spans="1:13" s="161" customFormat="1">
      <c r="A728" s="176"/>
      <c r="B728" s="176"/>
      <c r="J728" s="177"/>
      <c r="K728" s="177"/>
      <c r="L728" s="177"/>
      <c r="M728" s="177"/>
    </row>
    <row r="729" spans="1:13" s="161" customFormat="1">
      <c r="A729" s="176"/>
      <c r="B729" s="176"/>
      <c r="J729" s="177"/>
      <c r="K729" s="177"/>
      <c r="L729" s="177"/>
      <c r="M729" s="177"/>
    </row>
    <row r="730" spans="1:13" s="161" customFormat="1">
      <c r="A730" s="176"/>
      <c r="B730" s="176"/>
      <c r="J730" s="177"/>
      <c r="K730" s="177"/>
      <c r="L730" s="177"/>
      <c r="M730" s="177"/>
    </row>
    <row r="731" spans="1:13" s="161" customFormat="1">
      <c r="A731" s="176"/>
      <c r="B731" s="176"/>
      <c r="J731" s="177"/>
      <c r="K731" s="177"/>
      <c r="L731" s="177"/>
      <c r="M731" s="177"/>
    </row>
    <row r="732" spans="1:13" s="161" customFormat="1">
      <c r="A732" s="176"/>
      <c r="B732" s="176"/>
      <c r="J732" s="177"/>
      <c r="K732" s="177"/>
      <c r="L732" s="177"/>
      <c r="M732" s="177"/>
    </row>
    <row r="733" spans="1:13" s="161" customFormat="1">
      <c r="A733" s="176"/>
      <c r="B733" s="176"/>
      <c r="J733" s="177"/>
      <c r="K733" s="177"/>
      <c r="L733" s="177"/>
      <c r="M733" s="177"/>
    </row>
    <row r="734" spans="1:13" s="161" customFormat="1">
      <c r="A734" s="176"/>
      <c r="B734" s="176"/>
      <c r="J734" s="177"/>
      <c r="K734" s="177"/>
      <c r="L734" s="177"/>
      <c r="M734" s="177"/>
    </row>
    <row r="735" spans="1:13" s="161" customFormat="1">
      <c r="A735" s="176"/>
      <c r="B735" s="176"/>
      <c r="J735" s="177"/>
      <c r="K735" s="177"/>
      <c r="L735" s="177"/>
      <c r="M735" s="177"/>
    </row>
    <row r="736" spans="1:13" s="161" customFormat="1">
      <c r="A736" s="176"/>
      <c r="B736" s="176"/>
      <c r="J736" s="177"/>
      <c r="K736" s="177"/>
      <c r="L736" s="177"/>
      <c r="M736" s="177"/>
    </row>
    <row r="737" spans="1:13" s="161" customFormat="1">
      <c r="A737" s="176"/>
      <c r="B737" s="176"/>
      <c r="J737" s="177"/>
      <c r="K737" s="177"/>
      <c r="L737" s="177"/>
      <c r="M737" s="177"/>
    </row>
    <row r="738" spans="1:13" s="161" customFormat="1">
      <c r="A738" s="176"/>
      <c r="B738" s="176"/>
      <c r="J738" s="177"/>
      <c r="K738" s="177"/>
      <c r="L738" s="177"/>
      <c r="M738" s="177"/>
    </row>
    <row r="739" spans="1:13" s="161" customFormat="1">
      <c r="A739" s="176"/>
      <c r="B739" s="176"/>
      <c r="J739" s="177"/>
      <c r="K739" s="177"/>
      <c r="L739" s="177"/>
      <c r="M739" s="177"/>
    </row>
    <row r="740" spans="1:13" s="161" customFormat="1">
      <c r="A740" s="176"/>
      <c r="B740" s="176"/>
      <c r="J740" s="177"/>
      <c r="K740" s="177"/>
      <c r="L740" s="177"/>
      <c r="M740" s="177"/>
    </row>
    <row r="741" spans="1:13" s="161" customFormat="1">
      <c r="A741" s="176"/>
      <c r="B741" s="176"/>
      <c r="J741" s="177"/>
      <c r="K741" s="177"/>
      <c r="L741" s="177"/>
      <c r="M741" s="177"/>
    </row>
    <row r="742" spans="1:13" s="161" customFormat="1">
      <c r="A742" s="176"/>
      <c r="B742" s="176"/>
      <c r="J742" s="177"/>
      <c r="K742" s="177"/>
      <c r="L742" s="177"/>
      <c r="M742" s="177"/>
    </row>
    <row r="743" spans="1:13" s="161" customFormat="1">
      <c r="A743" s="176"/>
      <c r="B743" s="176"/>
      <c r="J743" s="177"/>
      <c r="K743" s="177"/>
      <c r="L743" s="177"/>
      <c r="M743" s="177"/>
    </row>
    <row r="744" spans="1:13" s="161" customFormat="1">
      <c r="A744" s="176"/>
      <c r="B744" s="176"/>
      <c r="J744" s="177"/>
      <c r="K744" s="177"/>
      <c r="L744" s="177"/>
      <c r="M744" s="177"/>
    </row>
    <row r="745" spans="1:13" s="161" customFormat="1">
      <c r="A745" s="176"/>
      <c r="B745" s="176"/>
      <c r="J745" s="177"/>
      <c r="K745" s="177"/>
      <c r="L745" s="177"/>
      <c r="M745" s="177"/>
    </row>
    <row r="746" spans="1:13" s="161" customFormat="1">
      <c r="A746" s="176"/>
      <c r="B746" s="176"/>
      <c r="J746" s="177"/>
      <c r="K746" s="177"/>
      <c r="L746" s="177"/>
      <c r="M746" s="177"/>
    </row>
    <row r="747" spans="1:13" s="161" customFormat="1">
      <c r="A747" s="176"/>
      <c r="B747" s="176"/>
      <c r="J747" s="177"/>
      <c r="K747" s="177"/>
      <c r="L747" s="177"/>
      <c r="M747" s="177"/>
    </row>
    <row r="748" spans="1:13" s="161" customFormat="1">
      <c r="A748" s="176"/>
      <c r="B748" s="176"/>
      <c r="J748" s="177"/>
      <c r="K748" s="177"/>
      <c r="L748" s="177"/>
      <c r="M748" s="177"/>
    </row>
    <row r="749" spans="1:13" s="161" customFormat="1">
      <c r="A749" s="176"/>
      <c r="B749" s="176"/>
      <c r="J749" s="177"/>
      <c r="K749" s="177"/>
      <c r="L749" s="177"/>
      <c r="M749" s="177"/>
    </row>
    <row r="750" spans="1:13" s="161" customFormat="1">
      <c r="A750" s="176"/>
      <c r="B750" s="176"/>
      <c r="J750" s="177"/>
      <c r="K750" s="177"/>
      <c r="L750" s="177"/>
      <c r="M750" s="177"/>
    </row>
    <row r="751" spans="1:13" s="161" customFormat="1">
      <c r="A751" s="176"/>
      <c r="B751" s="176"/>
      <c r="J751" s="177"/>
      <c r="K751" s="177"/>
      <c r="L751" s="177"/>
      <c r="M751" s="177"/>
    </row>
    <row r="752" spans="1:13" s="161" customFormat="1">
      <c r="A752" s="176"/>
      <c r="B752" s="176"/>
      <c r="J752" s="177"/>
      <c r="K752" s="177"/>
      <c r="L752" s="177"/>
      <c r="M752" s="177"/>
    </row>
    <row r="753" spans="1:13" s="161" customFormat="1">
      <c r="A753" s="176"/>
      <c r="B753" s="176"/>
      <c r="J753" s="177"/>
      <c r="K753" s="177"/>
      <c r="L753" s="177"/>
      <c r="M753" s="177"/>
    </row>
    <row r="754" spans="1:13" s="161" customFormat="1">
      <c r="A754" s="176"/>
      <c r="B754" s="176"/>
      <c r="J754" s="177"/>
      <c r="K754" s="177"/>
      <c r="L754" s="177"/>
      <c r="M754" s="177"/>
    </row>
    <row r="755" spans="1:13" s="161" customFormat="1">
      <c r="A755" s="176"/>
      <c r="B755" s="176"/>
      <c r="J755" s="177"/>
      <c r="K755" s="177"/>
      <c r="L755" s="177"/>
      <c r="M755" s="177"/>
    </row>
    <row r="756" spans="1:13" s="161" customFormat="1">
      <c r="A756" s="176"/>
      <c r="B756" s="176"/>
      <c r="J756" s="177"/>
      <c r="K756" s="177"/>
      <c r="L756" s="177"/>
      <c r="M756" s="177"/>
    </row>
    <row r="757" spans="1:13" s="161" customFormat="1">
      <c r="A757" s="176"/>
      <c r="B757" s="176"/>
      <c r="J757" s="177"/>
      <c r="K757" s="177"/>
      <c r="L757" s="177"/>
      <c r="M757" s="177"/>
    </row>
    <row r="758" spans="1:13" s="161" customFormat="1">
      <c r="A758" s="176"/>
      <c r="B758" s="176"/>
      <c r="J758" s="177"/>
      <c r="K758" s="177"/>
      <c r="L758" s="177"/>
      <c r="M758" s="177"/>
    </row>
    <row r="759" spans="1:13" s="161" customFormat="1">
      <c r="A759" s="176"/>
      <c r="B759" s="176"/>
      <c r="J759" s="177"/>
      <c r="K759" s="177"/>
      <c r="L759" s="177"/>
      <c r="M759" s="177"/>
    </row>
    <row r="760" spans="1:13" s="161" customFormat="1">
      <c r="A760" s="176"/>
      <c r="B760" s="176"/>
      <c r="J760" s="177"/>
      <c r="K760" s="177"/>
      <c r="L760" s="177"/>
      <c r="M760" s="177"/>
    </row>
    <row r="761" spans="1:13" s="161" customFormat="1">
      <c r="A761" s="176"/>
      <c r="B761" s="176"/>
      <c r="J761" s="177"/>
      <c r="K761" s="177"/>
      <c r="L761" s="177"/>
      <c r="M761" s="177"/>
    </row>
    <row r="762" spans="1:13" s="161" customFormat="1">
      <c r="A762" s="176"/>
      <c r="B762" s="176"/>
      <c r="J762" s="177"/>
      <c r="K762" s="177"/>
      <c r="L762" s="177"/>
      <c r="M762" s="177"/>
    </row>
    <row r="763" spans="1:13" s="161" customFormat="1">
      <c r="A763" s="176"/>
      <c r="B763" s="176"/>
      <c r="J763" s="177"/>
      <c r="K763" s="177"/>
      <c r="L763" s="177"/>
      <c r="M763" s="177"/>
    </row>
    <row r="764" spans="1:13" s="161" customFormat="1">
      <c r="A764" s="176"/>
      <c r="B764" s="176"/>
      <c r="J764" s="177"/>
      <c r="K764" s="177"/>
      <c r="L764" s="177"/>
      <c r="M764" s="177"/>
    </row>
    <row r="765" spans="1:13" s="161" customFormat="1">
      <c r="A765" s="176"/>
      <c r="B765" s="176"/>
      <c r="J765" s="177"/>
      <c r="K765" s="177"/>
      <c r="L765" s="177"/>
      <c r="M765" s="177"/>
    </row>
    <row r="766" spans="1:13" s="161" customFormat="1">
      <c r="A766" s="176"/>
      <c r="B766" s="176"/>
      <c r="J766" s="177"/>
      <c r="K766" s="177"/>
      <c r="L766" s="177"/>
      <c r="M766" s="177"/>
    </row>
    <row r="767" spans="1:13" s="161" customFormat="1">
      <c r="A767" s="176"/>
      <c r="B767" s="176"/>
      <c r="J767" s="177"/>
      <c r="K767" s="177"/>
      <c r="L767" s="177"/>
      <c r="M767" s="177"/>
    </row>
    <row r="768" spans="1:13" s="161" customFormat="1">
      <c r="A768" s="176"/>
      <c r="B768" s="176"/>
      <c r="J768" s="177"/>
      <c r="K768" s="177"/>
      <c r="L768" s="177"/>
      <c r="M768" s="177"/>
    </row>
    <row r="769" spans="1:13" s="161" customFormat="1">
      <c r="A769" s="176"/>
      <c r="B769" s="176"/>
      <c r="J769" s="177"/>
      <c r="K769" s="177"/>
      <c r="L769" s="177"/>
      <c r="M769" s="177"/>
    </row>
    <row r="770" spans="1:13" s="161" customFormat="1">
      <c r="A770" s="176"/>
      <c r="B770" s="176"/>
      <c r="J770" s="177"/>
      <c r="K770" s="177"/>
      <c r="L770" s="177"/>
      <c r="M770" s="177"/>
    </row>
    <row r="771" spans="1:13" s="161" customFormat="1">
      <c r="A771" s="176"/>
      <c r="B771" s="176"/>
      <c r="J771" s="177"/>
      <c r="K771" s="177"/>
      <c r="L771" s="177"/>
      <c r="M771" s="177"/>
    </row>
    <row r="772" spans="1:13" s="161" customFormat="1">
      <c r="A772" s="176"/>
      <c r="B772" s="176"/>
      <c r="J772" s="177"/>
      <c r="K772" s="177"/>
      <c r="L772" s="177"/>
      <c r="M772" s="177"/>
    </row>
    <row r="773" spans="1:13" s="161" customFormat="1">
      <c r="A773" s="176"/>
      <c r="B773" s="176"/>
      <c r="J773" s="177"/>
      <c r="K773" s="177"/>
      <c r="L773" s="177"/>
      <c r="M773" s="177"/>
    </row>
    <row r="774" spans="1:13" s="161" customFormat="1">
      <c r="A774" s="176"/>
      <c r="B774" s="176"/>
      <c r="J774" s="177"/>
      <c r="K774" s="177"/>
      <c r="L774" s="177"/>
      <c r="M774" s="177"/>
    </row>
    <row r="775" spans="1:13" s="161" customFormat="1">
      <c r="A775" s="176"/>
      <c r="B775" s="176"/>
      <c r="J775" s="177"/>
      <c r="K775" s="177"/>
      <c r="L775" s="177"/>
      <c r="M775" s="177"/>
    </row>
    <row r="776" spans="1:13" s="161" customFormat="1">
      <c r="A776" s="176"/>
      <c r="B776" s="176"/>
      <c r="J776" s="177"/>
      <c r="K776" s="177"/>
      <c r="L776" s="177"/>
      <c r="M776" s="177"/>
    </row>
    <row r="777" spans="1:13" s="161" customFormat="1">
      <c r="A777" s="176"/>
      <c r="B777" s="176"/>
      <c r="J777" s="177"/>
      <c r="K777" s="177"/>
      <c r="L777" s="177"/>
      <c r="M777" s="177"/>
    </row>
    <row r="778" spans="1:13" s="161" customFormat="1">
      <c r="A778" s="176"/>
      <c r="B778" s="176"/>
      <c r="J778" s="177"/>
      <c r="K778" s="177"/>
      <c r="L778" s="177"/>
      <c r="M778" s="177"/>
    </row>
    <row r="779" spans="1:13" s="161" customFormat="1">
      <c r="A779" s="176"/>
      <c r="B779" s="176"/>
      <c r="J779" s="177"/>
      <c r="K779" s="177"/>
      <c r="L779" s="177"/>
      <c r="M779" s="177"/>
    </row>
    <row r="780" spans="1:13" s="161" customFormat="1">
      <c r="A780" s="176"/>
      <c r="B780" s="176"/>
      <c r="J780" s="177"/>
      <c r="K780" s="177"/>
      <c r="L780" s="177"/>
      <c r="M780" s="177"/>
    </row>
    <row r="781" spans="1:13" s="161" customFormat="1">
      <c r="A781" s="176"/>
      <c r="B781" s="176"/>
      <c r="J781" s="177"/>
      <c r="K781" s="177"/>
      <c r="L781" s="177"/>
      <c r="M781" s="177"/>
    </row>
    <row r="782" spans="1:13" s="161" customFormat="1">
      <c r="A782" s="176"/>
      <c r="B782" s="176"/>
      <c r="J782" s="177"/>
      <c r="K782" s="177"/>
      <c r="L782" s="177"/>
      <c r="M782" s="177"/>
    </row>
    <row r="783" spans="1:13" s="161" customFormat="1">
      <c r="A783" s="176"/>
      <c r="B783" s="176"/>
      <c r="J783" s="177"/>
      <c r="K783" s="177"/>
      <c r="L783" s="177"/>
      <c r="M783" s="177"/>
    </row>
    <row r="784" spans="1:13" s="161" customFormat="1">
      <c r="A784" s="176"/>
      <c r="B784" s="176"/>
      <c r="J784" s="177"/>
      <c r="K784" s="177"/>
      <c r="L784" s="177"/>
      <c r="M784" s="177"/>
    </row>
    <row r="785" spans="1:13" s="161" customFormat="1">
      <c r="A785" s="176"/>
      <c r="B785" s="176"/>
      <c r="J785" s="177"/>
      <c r="K785" s="177"/>
      <c r="L785" s="177"/>
      <c r="M785" s="177"/>
    </row>
    <row r="786" spans="1:13" s="161" customFormat="1">
      <c r="A786" s="176"/>
      <c r="B786" s="176"/>
      <c r="J786" s="177"/>
      <c r="K786" s="177"/>
      <c r="L786" s="177"/>
      <c r="M786" s="177"/>
    </row>
    <row r="787" spans="1:13" s="161" customFormat="1">
      <c r="A787" s="176"/>
      <c r="B787" s="176"/>
      <c r="J787" s="177"/>
      <c r="K787" s="177"/>
      <c r="L787" s="177"/>
      <c r="M787" s="177"/>
    </row>
    <row r="788" spans="1:13" s="161" customFormat="1">
      <c r="A788" s="176"/>
      <c r="B788" s="176"/>
      <c r="J788" s="177"/>
      <c r="K788" s="177"/>
      <c r="L788" s="177"/>
      <c r="M788" s="177"/>
    </row>
    <row r="789" spans="1:13" s="161" customFormat="1">
      <c r="A789" s="176"/>
      <c r="B789" s="176"/>
      <c r="J789" s="177"/>
      <c r="K789" s="177"/>
      <c r="L789" s="177"/>
      <c r="M789" s="177"/>
    </row>
    <row r="790" spans="1:13" s="161" customFormat="1">
      <c r="A790" s="176"/>
      <c r="B790" s="176"/>
      <c r="J790" s="177"/>
      <c r="K790" s="177"/>
      <c r="L790" s="177"/>
      <c r="M790" s="177"/>
    </row>
    <row r="791" spans="1:13" s="161" customFormat="1">
      <c r="A791" s="176"/>
      <c r="B791" s="176"/>
      <c r="J791" s="177"/>
      <c r="K791" s="177"/>
      <c r="L791" s="177"/>
      <c r="M791" s="177"/>
    </row>
    <row r="792" spans="1:13" s="161" customFormat="1">
      <c r="A792" s="176"/>
      <c r="B792" s="176"/>
      <c r="J792" s="177"/>
      <c r="K792" s="177"/>
      <c r="L792" s="177"/>
      <c r="M792" s="177"/>
    </row>
    <row r="793" spans="1:13" s="161" customFormat="1">
      <c r="A793" s="176"/>
      <c r="B793" s="176"/>
      <c r="J793" s="177"/>
      <c r="K793" s="177"/>
      <c r="L793" s="177"/>
      <c r="M793" s="177"/>
    </row>
    <row r="794" spans="1:13" s="161" customFormat="1">
      <c r="A794" s="176"/>
      <c r="B794" s="176"/>
      <c r="J794" s="177"/>
      <c r="K794" s="177"/>
      <c r="L794" s="177"/>
      <c r="M794" s="177"/>
    </row>
    <row r="795" spans="1:13" s="161" customFormat="1">
      <c r="A795" s="176"/>
      <c r="B795" s="176"/>
      <c r="J795" s="177"/>
      <c r="K795" s="177"/>
      <c r="L795" s="177"/>
      <c r="M795" s="177"/>
    </row>
    <row r="796" spans="1:13" s="161" customFormat="1">
      <c r="A796" s="176"/>
      <c r="B796" s="176"/>
      <c r="J796" s="177"/>
      <c r="K796" s="177"/>
      <c r="L796" s="177"/>
      <c r="M796" s="177"/>
    </row>
    <row r="797" spans="1:13" s="161" customFormat="1">
      <c r="A797" s="176"/>
      <c r="B797" s="176"/>
      <c r="J797" s="177"/>
      <c r="K797" s="177"/>
      <c r="L797" s="177"/>
      <c r="M797" s="177"/>
    </row>
    <row r="798" spans="1:13" s="161" customFormat="1">
      <c r="A798" s="176"/>
      <c r="B798" s="176"/>
      <c r="J798" s="177"/>
      <c r="K798" s="177"/>
      <c r="L798" s="177"/>
      <c r="M798" s="177"/>
    </row>
    <row r="799" spans="1:13" s="161" customFormat="1">
      <c r="A799" s="176"/>
      <c r="B799" s="176"/>
      <c r="J799" s="177"/>
      <c r="K799" s="177"/>
      <c r="L799" s="177"/>
      <c r="M799" s="177"/>
    </row>
    <row r="800" spans="1:13" s="161" customFormat="1">
      <c r="A800" s="176"/>
      <c r="B800" s="176"/>
      <c r="J800" s="177"/>
      <c r="K800" s="177"/>
      <c r="L800" s="177"/>
      <c r="M800" s="177"/>
    </row>
    <row r="801" spans="1:13" s="161" customFormat="1">
      <c r="A801" s="176"/>
      <c r="B801" s="176"/>
      <c r="J801" s="177"/>
      <c r="K801" s="177"/>
      <c r="L801" s="177"/>
      <c r="M801" s="177"/>
    </row>
    <row r="802" spans="1:13" s="161" customFormat="1">
      <c r="A802" s="176"/>
      <c r="B802" s="176"/>
      <c r="J802" s="177"/>
      <c r="K802" s="177"/>
      <c r="L802" s="177"/>
      <c r="M802" s="177"/>
    </row>
    <row r="803" spans="1:13" s="161" customFormat="1">
      <c r="A803" s="176"/>
      <c r="B803" s="176"/>
      <c r="J803" s="177"/>
      <c r="K803" s="177"/>
      <c r="L803" s="177"/>
      <c r="M803" s="177"/>
    </row>
    <row r="804" spans="1:13" s="161" customFormat="1">
      <c r="A804" s="176"/>
      <c r="B804" s="176"/>
      <c r="J804" s="177"/>
      <c r="K804" s="177"/>
      <c r="L804" s="177"/>
      <c r="M804" s="177"/>
    </row>
    <row r="805" spans="1:13" s="161" customFormat="1">
      <c r="A805" s="176"/>
      <c r="B805" s="176"/>
      <c r="J805" s="177"/>
      <c r="K805" s="177"/>
      <c r="L805" s="177"/>
      <c r="M805" s="177"/>
    </row>
    <row r="806" spans="1:13" s="161" customFormat="1">
      <c r="A806" s="176"/>
      <c r="B806" s="176"/>
      <c r="J806" s="177"/>
      <c r="K806" s="177"/>
      <c r="L806" s="177"/>
      <c r="M806" s="177"/>
    </row>
    <row r="807" spans="1:13" s="161" customFormat="1">
      <c r="A807" s="176"/>
      <c r="B807" s="176"/>
      <c r="J807" s="177"/>
      <c r="K807" s="177"/>
      <c r="L807" s="177"/>
      <c r="M807" s="177"/>
    </row>
    <row r="808" spans="1:13" s="161" customFormat="1">
      <c r="A808" s="176"/>
      <c r="B808" s="176"/>
      <c r="J808" s="177"/>
      <c r="K808" s="177"/>
      <c r="L808" s="177"/>
      <c r="M808" s="177"/>
    </row>
    <row r="809" spans="1:13" s="161" customFormat="1">
      <c r="A809" s="176"/>
      <c r="B809" s="176"/>
      <c r="J809" s="177"/>
      <c r="K809" s="177"/>
      <c r="L809" s="177"/>
      <c r="M809" s="177"/>
    </row>
    <row r="810" spans="1:13" s="161" customFormat="1">
      <c r="A810" s="176"/>
      <c r="B810" s="176"/>
      <c r="J810" s="177"/>
      <c r="K810" s="177"/>
      <c r="L810" s="177"/>
      <c r="M810" s="177"/>
    </row>
    <row r="811" spans="1:13" s="161" customFormat="1">
      <c r="A811" s="176"/>
      <c r="B811" s="176"/>
      <c r="J811" s="177"/>
      <c r="K811" s="177"/>
      <c r="L811" s="177"/>
      <c r="M811" s="177"/>
    </row>
    <row r="812" spans="1:13" s="161" customFormat="1">
      <c r="A812" s="176"/>
      <c r="B812" s="176"/>
      <c r="J812" s="177"/>
      <c r="K812" s="177"/>
      <c r="L812" s="177"/>
      <c r="M812" s="177"/>
    </row>
    <row r="813" spans="1:13" s="161" customFormat="1">
      <c r="A813" s="176"/>
      <c r="B813" s="176"/>
      <c r="J813" s="177"/>
      <c r="K813" s="177"/>
      <c r="L813" s="177"/>
      <c r="M813" s="177"/>
    </row>
    <row r="814" spans="1:13" s="161" customFormat="1">
      <c r="A814" s="176"/>
      <c r="B814" s="176"/>
      <c r="J814" s="177"/>
      <c r="K814" s="177"/>
      <c r="L814" s="177"/>
      <c r="M814" s="177"/>
    </row>
    <row r="815" spans="1:13" s="161" customFormat="1">
      <c r="A815" s="176"/>
      <c r="B815" s="176"/>
      <c r="J815" s="177"/>
      <c r="K815" s="177"/>
      <c r="L815" s="177"/>
      <c r="M815" s="177"/>
    </row>
    <row r="816" spans="1:13" s="161" customFormat="1">
      <c r="A816" s="176"/>
      <c r="B816" s="176"/>
      <c r="J816" s="177"/>
      <c r="K816" s="177"/>
      <c r="L816" s="177"/>
      <c r="M816" s="177"/>
    </row>
    <row r="817" spans="1:13" s="161" customFormat="1">
      <c r="A817" s="176"/>
      <c r="B817" s="176"/>
      <c r="J817" s="177"/>
      <c r="K817" s="177"/>
      <c r="L817" s="177"/>
      <c r="M817" s="177"/>
    </row>
    <row r="818" spans="1:13" s="161" customFormat="1">
      <c r="A818" s="176"/>
      <c r="B818" s="176"/>
      <c r="J818" s="177"/>
      <c r="K818" s="177"/>
      <c r="L818" s="177"/>
      <c r="M818" s="177"/>
    </row>
    <row r="819" spans="1:13" s="161" customFormat="1">
      <c r="A819" s="176"/>
      <c r="B819" s="176"/>
      <c r="J819" s="177"/>
      <c r="K819" s="177"/>
      <c r="L819" s="177"/>
      <c r="M819" s="177"/>
    </row>
    <row r="820" spans="1:13" s="161" customFormat="1">
      <c r="A820" s="176"/>
      <c r="B820" s="176"/>
      <c r="J820" s="177"/>
      <c r="K820" s="177"/>
      <c r="L820" s="177"/>
      <c r="M820" s="177"/>
    </row>
    <row r="821" spans="1:13" s="161" customFormat="1">
      <c r="A821" s="176"/>
      <c r="B821" s="176"/>
      <c r="J821" s="177"/>
      <c r="K821" s="177"/>
      <c r="L821" s="177"/>
      <c r="M821" s="177"/>
    </row>
    <row r="822" spans="1:13" s="161" customFormat="1">
      <c r="A822" s="176"/>
      <c r="B822" s="176"/>
      <c r="J822" s="177"/>
      <c r="K822" s="177"/>
      <c r="L822" s="177"/>
      <c r="M822" s="177"/>
    </row>
    <row r="823" spans="1:13" s="161" customFormat="1">
      <c r="A823" s="176"/>
      <c r="B823" s="176"/>
      <c r="J823" s="177"/>
      <c r="K823" s="177"/>
      <c r="L823" s="177"/>
      <c r="M823" s="177"/>
    </row>
    <row r="824" spans="1:13" s="161" customFormat="1">
      <c r="A824" s="176"/>
      <c r="B824" s="176"/>
      <c r="J824" s="177"/>
      <c r="K824" s="177"/>
      <c r="L824" s="177"/>
      <c r="M824" s="177"/>
    </row>
    <row r="825" spans="1:13" s="161" customFormat="1">
      <c r="A825" s="176"/>
      <c r="B825" s="176"/>
      <c r="J825" s="177"/>
      <c r="K825" s="177"/>
      <c r="L825" s="177"/>
      <c r="M825" s="177"/>
    </row>
    <row r="826" spans="1:13" s="161" customFormat="1">
      <c r="A826" s="176"/>
      <c r="B826" s="176"/>
      <c r="J826" s="177"/>
      <c r="K826" s="177"/>
      <c r="L826" s="177"/>
      <c r="M826" s="177"/>
    </row>
    <row r="827" spans="1:13" s="161" customFormat="1">
      <c r="A827" s="176"/>
      <c r="B827" s="176"/>
      <c r="J827" s="177"/>
      <c r="K827" s="177"/>
      <c r="L827" s="177"/>
      <c r="M827" s="177"/>
    </row>
    <row r="828" spans="1:13" s="161" customFormat="1">
      <c r="A828" s="176"/>
      <c r="B828" s="176"/>
      <c r="J828" s="177"/>
      <c r="K828" s="177"/>
      <c r="L828" s="177"/>
      <c r="M828" s="177"/>
    </row>
    <row r="829" spans="1:13" s="161" customFormat="1">
      <c r="A829" s="176"/>
      <c r="B829" s="176"/>
      <c r="J829" s="177"/>
      <c r="K829" s="177"/>
      <c r="L829" s="177"/>
      <c r="M829" s="177"/>
    </row>
    <row r="830" spans="1:13" s="161" customFormat="1">
      <c r="A830" s="176"/>
      <c r="B830" s="176"/>
      <c r="J830" s="177"/>
      <c r="K830" s="177"/>
      <c r="L830" s="177"/>
      <c r="M830" s="177"/>
    </row>
    <row r="831" spans="1:13" s="161" customFormat="1">
      <c r="A831" s="176"/>
      <c r="B831" s="176"/>
      <c r="J831" s="177"/>
      <c r="K831" s="177"/>
      <c r="L831" s="177"/>
      <c r="M831" s="177"/>
    </row>
    <row r="832" spans="1:13" s="161" customFormat="1">
      <c r="A832" s="176"/>
      <c r="B832" s="176"/>
      <c r="J832" s="177"/>
      <c r="K832" s="177"/>
      <c r="L832" s="177"/>
      <c r="M832" s="177"/>
    </row>
    <row r="833" spans="1:13" s="161" customFormat="1">
      <c r="A833" s="176"/>
      <c r="B833" s="176"/>
      <c r="J833" s="177"/>
      <c r="K833" s="177"/>
      <c r="L833" s="177"/>
      <c r="M833" s="177"/>
    </row>
    <row r="834" spans="1:13" s="161" customFormat="1">
      <c r="A834" s="176"/>
      <c r="B834" s="176"/>
      <c r="J834" s="177"/>
      <c r="K834" s="177"/>
      <c r="L834" s="177"/>
      <c r="M834" s="177"/>
    </row>
    <row r="835" spans="1:13" s="161" customFormat="1">
      <c r="A835" s="176"/>
      <c r="B835" s="176"/>
      <c r="J835" s="177"/>
      <c r="K835" s="177"/>
      <c r="L835" s="177"/>
      <c r="M835" s="177"/>
    </row>
    <row r="836" spans="1:13" s="161" customFormat="1">
      <c r="A836" s="176"/>
      <c r="B836" s="176"/>
      <c r="J836" s="177"/>
      <c r="K836" s="177"/>
      <c r="L836" s="177"/>
      <c r="M836" s="177"/>
    </row>
    <row r="837" spans="1:13" s="161" customFormat="1">
      <c r="A837" s="176"/>
      <c r="B837" s="176"/>
      <c r="J837" s="177"/>
      <c r="K837" s="177"/>
      <c r="L837" s="177"/>
      <c r="M837" s="177"/>
    </row>
    <row r="838" spans="1:13" s="161" customFormat="1">
      <c r="A838" s="176"/>
      <c r="B838" s="176"/>
      <c r="J838" s="177"/>
      <c r="K838" s="177"/>
      <c r="L838" s="177"/>
      <c r="M838" s="177"/>
    </row>
    <row r="839" spans="1:13" s="161" customFormat="1">
      <c r="A839" s="176"/>
      <c r="B839" s="176"/>
      <c r="J839" s="177"/>
      <c r="K839" s="177"/>
      <c r="L839" s="177"/>
      <c r="M839" s="177"/>
    </row>
    <row r="840" spans="1:13" s="161" customFormat="1">
      <c r="A840" s="176"/>
      <c r="B840" s="176"/>
      <c r="J840" s="177"/>
      <c r="K840" s="177"/>
      <c r="L840" s="177"/>
      <c r="M840" s="177"/>
    </row>
    <row r="841" spans="1:13" s="161" customFormat="1">
      <c r="A841" s="176"/>
      <c r="B841" s="176"/>
      <c r="J841" s="177"/>
      <c r="K841" s="177"/>
      <c r="L841" s="177"/>
      <c r="M841" s="177"/>
    </row>
    <row r="842" spans="1:13" s="161" customFormat="1">
      <c r="A842" s="176"/>
      <c r="B842" s="176"/>
      <c r="J842" s="177"/>
      <c r="K842" s="177"/>
      <c r="L842" s="177"/>
      <c r="M842" s="177"/>
    </row>
    <row r="843" spans="1:13" s="161" customFormat="1">
      <c r="A843" s="176"/>
      <c r="B843" s="176"/>
      <c r="J843" s="177"/>
      <c r="K843" s="177"/>
      <c r="L843" s="177"/>
      <c r="M843" s="177"/>
    </row>
    <row r="844" spans="1:13" s="161" customFormat="1">
      <c r="A844" s="176"/>
      <c r="B844" s="176"/>
      <c r="J844" s="177"/>
      <c r="K844" s="177"/>
      <c r="L844" s="177"/>
      <c r="M844" s="177"/>
    </row>
    <row r="845" spans="1:13" s="161" customFormat="1">
      <c r="A845" s="176"/>
      <c r="B845" s="176"/>
      <c r="J845" s="177"/>
      <c r="K845" s="177"/>
      <c r="L845" s="177"/>
      <c r="M845" s="177"/>
    </row>
    <row r="846" spans="1:13" s="161" customFormat="1">
      <c r="A846" s="176"/>
      <c r="B846" s="176"/>
      <c r="J846" s="177"/>
      <c r="K846" s="177"/>
      <c r="L846" s="177"/>
      <c r="M846" s="177"/>
    </row>
    <row r="847" spans="1:13" s="161" customFormat="1">
      <c r="A847" s="176"/>
      <c r="B847" s="176"/>
      <c r="J847" s="177"/>
      <c r="K847" s="177"/>
      <c r="L847" s="177"/>
      <c r="M847" s="177"/>
    </row>
    <row r="848" spans="1:13" s="161" customFormat="1">
      <c r="A848" s="176"/>
      <c r="B848" s="176"/>
      <c r="J848" s="177"/>
      <c r="K848" s="177"/>
      <c r="L848" s="177"/>
      <c r="M848" s="177"/>
    </row>
    <row r="849" spans="1:13" s="161" customFormat="1">
      <c r="A849" s="176"/>
      <c r="B849" s="176"/>
      <c r="J849" s="177"/>
      <c r="K849" s="177"/>
      <c r="L849" s="177"/>
      <c r="M849" s="177"/>
    </row>
    <row r="850" spans="1:13" s="161" customFormat="1">
      <c r="A850" s="176"/>
      <c r="B850" s="176"/>
      <c r="J850" s="177"/>
      <c r="K850" s="177"/>
      <c r="L850" s="177"/>
      <c r="M850" s="177"/>
    </row>
    <row r="851" spans="1:13" s="161" customFormat="1">
      <c r="A851" s="176"/>
      <c r="B851" s="176"/>
      <c r="J851" s="177"/>
      <c r="K851" s="177"/>
      <c r="L851" s="177"/>
      <c r="M851" s="177"/>
    </row>
    <row r="852" spans="1:13" s="161" customFormat="1">
      <c r="A852" s="176"/>
      <c r="B852" s="176"/>
      <c r="J852" s="177"/>
      <c r="K852" s="177"/>
      <c r="L852" s="177"/>
      <c r="M852" s="177"/>
    </row>
    <row r="853" spans="1:13" s="161" customFormat="1">
      <c r="A853" s="176"/>
      <c r="B853" s="176"/>
      <c r="J853" s="177"/>
      <c r="K853" s="177"/>
      <c r="L853" s="177"/>
      <c r="M853" s="177"/>
    </row>
    <row r="854" spans="1:13" s="161" customFormat="1">
      <c r="A854" s="176"/>
      <c r="B854" s="176"/>
      <c r="J854" s="177"/>
      <c r="K854" s="177"/>
      <c r="L854" s="177"/>
      <c r="M854" s="177"/>
    </row>
    <row r="855" spans="1:13" s="161" customFormat="1">
      <c r="A855" s="176"/>
      <c r="B855" s="176"/>
      <c r="J855" s="177"/>
      <c r="K855" s="177"/>
      <c r="L855" s="177"/>
      <c r="M855" s="177"/>
    </row>
    <row r="856" spans="1:13" s="161" customFormat="1">
      <c r="A856" s="176"/>
      <c r="B856" s="176"/>
      <c r="J856" s="177"/>
      <c r="K856" s="177"/>
      <c r="L856" s="177"/>
      <c r="M856" s="177"/>
    </row>
    <row r="857" spans="1:13" s="161" customFormat="1">
      <c r="A857" s="176"/>
      <c r="B857" s="176"/>
      <c r="J857" s="177"/>
      <c r="K857" s="177"/>
      <c r="L857" s="177"/>
      <c r="M857" s="177"/>
    </row>
    <row r="858" spans="1:13" s="161" customFormat="1">
      <c r="A858" s="176"/>
      <c r="B858" s="176"/>
      <c r="J858" s="177"/>
      <c r="K858" s="177"/>
      <c r="L858" s="177"/>
      <c r="M858" s="177"/>
    </row>
    <row r="859" spans="1:13" s="161" customFormat="1">
      <c r="A859" s="176"/>
      <c r="B859" s="176"/>
      <c r="J859" s="177"/>
      <c r="K859" s="177"/>
      <c r="L859" s="177"/>
      <c r="M859" s="177"/>
    </row>
    <row r="860" spans="1:13" s="161" customFormat="1">
      <c r="A860" s="176"/>
      <c r="B860" s="176"/>
      <c r="J860" s="177"/>
      <c r="K860" s="177"/>
      <c r="L860" s="177"/>
      <c r="M860" s="177"/>
    </row>
    <row r="861" spans="1:13" s="161" customFormat="1">
      <c r="A861" s="176"/>
      <c r="B861" s="176"/>
      <c r="J861" s="177"/>
      <c r="K861" s="177"/>
      <c r="L861" s="177"/>
      <c r="M861" s="177"/>
    </row>
    <row r="862" spans="1:13" s="161" customFormat="1">
      <c r="A862" s="176"/>
      <c r="B862" s="176"/>
      <c r="J862" s="177"/>
      <c r="K862" s="177"/>
      <c r="L862" s="177"/>
      <c r="M862" s="177"/>
    </row>
    <row r="863" spans="1:13" s="161" customFormat="1">
      <c r="A863" s="176"/>
      <c r="B863" s="176"/>
      <c r="J863" s="177"/>
      <c r="K863" s="177"/>
      <c r="L863" s="177"/>
      <c r="M863" s="177"/>
    </row>
    <row r="864" spans="1:13" s="161" customFormat="1">
      <c r="A864" s="176"/>
      <c r="B864" s="176"/>
      <c r="J864" s="177"/>
      <c r="K864" s="177"/>
      <c r="L864" s="177"/>
      <c r="M864" s="177"/>
    </row>
    <row r="865" spans="1:13" s="161" customFormat="1">
      <c r="A865" s="176"/>
      <c r="B865" s="176"/>
      <c r="J865" s="177"/>
      <c r="K865" s="177"/>
      <c r="L865" s="177"/>
      <c r="M865" s="177"/>
    </row>
    <row r="866" spans="1:13" s="161" customFormat="1">
      <c r="A866" s="176"/>
      <c r="B866" s="176"/>
      <c r="J866" s="177"/>
      <c r="K866" s="177"/>
      <c r="L866" s="177"/>
      <c r="M866" s="177"/>
    </row>
    <row r="867" spans="1:13" s="161" customFormat="1">
      <c r="A867" s="176"/>
      <c r="B867" s="176"/>
      <c r="J867" s="177"/>
      <c r="K867" s="177"/>
      <c r="L867" s="177"/>
      <c r="M867" s="177"/>
    </row>
    <row r="868" spans="1:13" s="161" customFormat="1">
      <c r="A868" s="176"/>
      <c r="B868" s="176"/>
      <c r="J868" s="177"/>
      <c r="K868" s="177"/>
      <c r="L868" s="177"/>
      <c r="M868" s="177"/>
    </row>
    <row r="869" spans="1:13" s="161" customFormat="1">
      <c r="A869" s="176"/>
      <c r="B869" s="176"/>
      <c r="J869" s="177"/>
      <c r="K869" s="177"/>
      <c r="L869" s="177"/>
      <c r="M869" s="177"/>
    </row>
    <row r="870" spans="1:13" s="161" customFormat="1">
      <c r="A870" s="176"/>
      <c r="B870" s="176"/>
      <c r="J870" s="177"/>
      <c r="K870" s="177"/>
      <c r="L870" s="177"/>
      <c r="M870" s="177"/>
    </row>
    <row r="871" spans="1:13" s="161" customFormat="1">
      <c r="A871" s="176"/>
      <c r="B871" s="176"/>
      <c r="J871" s="177"/>
      <c r="K871" s="177"/>
      <c r="L871" s="177"/>
      <c r="M871" s="177"/>
    </row>
    <row r="872" spans="1:13" s="161" customFormat="1">
      <c r="A872" s="176"/>
      <c r="B872" s="176"/>
      <c r="J872" s="177"/>
      <c r="K872" s="177"/>
      <c r="L872" s="177"/>
      <c r="M872" s="177"/>
    </row>
    <row r="873" spans="1:13" s="161" customFormat="1">
      <c r="A873" s="176"/>
      <c r="B873" s="176"/>
      <c r="J873" s="177"/>
      <c r="K873" s="177"/>
      <c r="L873" s="177"/>
      <c r="M873" s="177"/>
    </row>
    <row r="874" spans="1:13" s="161" customFormat="1">
      <c r="A874" s="176"/>
      <c r="B874" s="176"/>
      <c r="J874" s="177"/>
      <c r="K874" s="177"/>
      <c r="L874" s="177"/>
      <c r="M874" s="177"/>
    </row>
    <row r="875" spans="1:13" s="161" customFormat="1">
      <c r="A875" s="176"/>
      <c r="B875" s="176"/>
      <c r="J875" s="177"/>
      <c r="K875" s="177"/>
      <c r="L875" s="177"/>
      <c r="M875" s="177"/>
    </row>
    <row r="876" spans="1:13" s="161" customFormat="1">
      <c r="A876" s="176"/>
      <c r="B876" s="176"/>
      <c r="J876" s="177"/>
      <c r="K876" s="177"/>
      <c r="L876" s="177"/>
      <c r="M876" s="177"/>
    </row>
    <row r="877" spans="1:13" s="161" customFormat="1">
      <c r="A877" s="176"/>
      <c r="B877" s="176"/>
      <c r="J877" s="177"/>
      <c r="K877" s="177"/>
      <c r="L877" s="177"/>
      <c r="M877" s="177"/>
    </row>
    <row r="878" spans="1:13" s="161" customFormat="1">
      <c r="A878" s="176"/>
      <c r="B878" s="176"/>
      <c r="J878" s="177"/>
      <c r="K878" s="177"/>
      <c r="L878" s="177"/>
      <c r="M878" s="177"/>
    </row>
    <row r="879" spans="1:13" s="161" customFormat="1">
      <c r="A879" s="176"/>
      <c r="B879" s="176"/>
      <c r="J879" s="177"/>
      <c r="K879" s="177"/>
      <c r="L879" s="177"/>
      <c r="M879" s="177"/>
    </row>
    <row r="880" spans="1:13" s="161" customFormat="1">
      <c r="A880" s="176"/>
      <c r="B880" s="176"/>
      <c r="J880" s="177"/>
      <c r="K880" s="177"/>
      <c r="L880" s="177"/>
      <c r="M880" s="177"/>
    </row>
    <row r="881" spans="1:13" s="161" customFormat="1">
      <c r="A881" s="176"/>
      <c r="B881" s="176"/>
      <c r="J881" s="177"/>
      <c r="K881" s="177"/>
      <c r="L881" s="177"/>
      <c r="M881" s="177"/>
    </row>
    <row r="882" spans="1:13" s="161" customFormat="1">
      <c r="A882" s="176"/>
      <c r="B882" s="176"/>
      <c r="J882" s="177"/>
      <c r="K882" s="177"/>
      <c r="L882" s="177"/>
      <c r="M882" s="177"/>
    </row>
    <row r="883" spans="1:13" s="161" customFormat="1">
      <c r="A883" s="176"/>
      <c r="B883" s="176"/>
      <c r="J883" s="177"/>
      <c r="K883" s="177"/>
      <c r="L883" s="177"/>
      <c r="M883" s="177"/>
    </row>
    <row r="884" spans="1:13" s="161" customFormat="1">
      <c r="A884" s="176"/>
      <c r="B884" s="176"/>
      <c r="J884" s="177"/>
      <c r="K884" s="177"/>
      <c r="L884" s="177"/>
      <c r="M884" s="177"/>
    </row>
    <row r="885" spans="1:13" s="161" customFormat="1">
      <c r="A885" s="176"/>
      <c r="B885" s="176"/>
      <c r="J885" s="177"/>
      <c r="K885" s="177"/>
      <c r="L885" s="177"/>
      <c r="M885" s="177"/>
    </row>
    <row r="886" spans="1:13" s="161" customFormat="1">
      <c r="A886" s="176"/>
      <c r="B886" s="176"/>
      <c r="J886" s="177"/>
      <c r="K886" s="177"/>
      <c r="L886" s="177"/>
      <c r="M886" s="177"/>
    </row>
    <row r="887" spans="1:13" s="161" customFormat="1">
      <c r="A887" s="176"/>
      <c r="B887" s="176"/>
      <c r="J887" s="177"/>
      <c r="K887" s="177"/>
      <c r="L887" s="177"/>
      <c r="M887" s="177"/>
    </row>
    <row r="888" spans="1:13" s="161" customFormat="1">
      <c r="A888" s="176"/>
      <c r="B888" s="176"/>
      <c r="J888" s="177"/>
      <c r="K888" s="177"/>
      <c r="L888" s="177"/>
      <c r="M888" s="177"/>
    </row>
    <row r="889" spans="1:13" s="161" customFormat="1">
      <c r="A889" s="176"/>
      <c r="B889" s="176"/>
      <c r="J889" s="177"/>
      <c r="K889" s="177"/>
      <c r="L889" s="177"/>
      <c r="M889" s="177"/>
    </row>
    <row r="890" spans="1:13" s="161" customFormat="1">
      <c r="A890" s="176"/>
      <c r="B890" s="176"/>
      <c r="J890" s="177"/>
      <c r="K890" s="177"/>
      <c r="L890" s="177"/>
      <c r="M890" s="177"/>
    </row>
    <row r="891" spans="1:13" s="161" customFormat="1">
      <c r="A891" s="176"/>
      <c r="B891" s="176"/>
      <c r="J891" s="177"/>
      <c r="K891" s="177"/>
      <c r="L891" s="177"/>
      <c r="M891" s="177"/>
    </row>
    <row r="892" spans="1:13" s="161" customFormat="1">
      <c r="A892" s="176"/>
      <c r="B892" s="176"/>
      <c r="J892" s="177"/>
      <c r="K892" s="177"/>
      <c r="L892" s="177"/>
      <c r="M892" s="177"/>
    </row>
    <row r="893" spans="1:13" s="161" customFormat="1">
      <c r="A893" s="176"/>
      <c r="B893" s="176"/>
      <c r="J893" s="177"/>
      <c r="K893" s="177"/>
      <c r="L893" s="177"/>
      <c r="M893" s="177"/>
    </row>
    <row r="894" spans="1:13" s="161" customFormat="1">
      <c r="A894" s="176"/>
      <c r="B894" s="176"/>
      <c r="J894" s="177"/>
      <c r="K894" s="177"/>
      <c r="L894" s="177"/>
      <c r="M894" s="177"/>
    </row>
    <row r="895" spans="1:13" s="161" customFormat="1">
      <c r="A895" s="176"/>
      <c r="B895" s="176"/>
      <c r="J895" s="177"/>
      <c r="K895" s="177"/>
      <c r="L895" s="177"/>
      <c r="M895" s="177"/>
    </row>
    <row r="896" spans="1:13" s="161" customFormat="1">
      <c r="A896" s="176"/>
      <c r="B896" s="176"/>
      <c r="J896" s="177"/>
      <c r="K896" s="177"/>
      <c r="L896" s="177"/>
      <c r="M896" s="177"/>
    </row>
    <row r="897" spans="1:13" s="161" customFormat="1">
      <c r="A897" s="176"/>
      <c r="B897" s="176"/>
      <c r="J897" s="177"/>
      <c r="K897" s="177"/>
      <c r="L897" s="177"/>
      <c r="M897" s="177"/>
    </row>
    <row r="898" spans="1:13" s="161" customFormat="1">
      <c r="A898" s="176"/>
      <c r="B898" s="176"/>
      <c r="J898" s="177"/>
      <c r="K898" s="177"/>
      <c r="L898" s="177"/>
      <c r="M898" s="177"/>
    </row>
    <row r="899" spans="1:13" s="161" customFormat="1">
      <c r="A899" s="176"/>
      <c r="B899" s="176"/>
      <c r="J899" s="177"/>
      <c r="K899" s="177"/>
      <c r="L899" s="177"/>
      <c r="M899" s="177"/>
    </row>
    <row r="900" spans="1:13" s="161" customFormat="1">
      <c r="A900" s="176"/>
      <c r="B900" s="176"/>
      <c r="J900" s="177"/>
      <c r="K900" s="177"/>
      <c r="L900" s="177"/>
      <c r="M900" s="177"/>
    </row>
    <row r="901" spans="1:13" s="161" customFormat="1">
      <c r="A901" s="176"/>
      <c r="B901" s="176"/>
      <c r="J901" s="177"/>
      <c r="K901" s="177"/>
      <c r="L901" s="177"/>
      <c r="M901" s="177"/>
    </row>
    <row r="902" spans="1:13" s="161" customFormat="1">
      <c r="A902" s="176"/>
      <c r="B902" s="176"/>
      <c r="J902" s="177"/>
      <c r="K902" s="177"/>
      <c r="L902" s="177"/>
      <c r="M902" s="177"/>
    </row>
    <row r="903" spans="1:13" s="161" customFormat="1">
      <c r="A903" s="176"/>
      <c r="B903" s="176"/>
      <c r="J903" s="177"/>
      <c r="K903" s="177"/>
      <c r="L903" s="177"/>
      <c r="M903" s="177"/>
    </row>
    <row r="904" spans="1:13" s="161" customFormat="1">
      <c r="A904" s="176"/>
      <c r="B904" s="176"/>
      <c r="J904" s="177"/>
      <c r="K904" s="177"/>
      <c r="L904" s="177"/>
      <c r="M904" s="177"/>
    </row>
    <row r="905" spans="1:13" s="161" customFormat="1">
      <c r="A905" s="176"/>
      <c r="B905" s="176"/>
      <c r="J905" s="177"/>
      <c r="K905" s="177"/>
      <c r="L905" s="177"/>
      <c r="M905" s="177"/>
    </row>
    <row r="906" spans="1:13" s="161" customFormat="1">
      <c r="A906" s="176"/>
      <c r="B906" s="176"/>
      <c r="J906" s="177"/>
      <c r="K906" s="177"/>
      <c r="L906" s="177"/>
      <c r="M906" s="177"/>
    </row>
    <row r="907" spans="1:13" s="161" customFormat="1">
      <c r="A907" s="176"/>
      <c r="B907" s="176"/>
      <c r="J907" s="177"/>
      <c r="K907" s="177"/>
      <c r="L907" s="177"/>
      <c r="M907" s="177"/>
    </row>
    <row r="908" spans="1:13" s="161" customFormat="1">
      <c r="A908" s="176"/>
      <c r="B908" s="176"/>
      <c r="J908" s="177"/>
      <c r="K908" s="177"/>
      <c r="L908" s="177"/>
      <c r="M908" s="177"/>
    </row>
    <row r="909" spans="1:13" s="161" customFormat="1">
      <c r="A909" s="176"/>
      <c r="B909" s="176"/>
      <c r="J909" s="177"/>
      <c r="K909" s="177"/>
      <c r="L909" s="177"/>
      <c r="M909" s="177"/>
    </row>
    <row r="910" spans="1:13" s="161" customFormat="1">
      <c r="A910" s="176"/>
      <c r="B910" s="176"/>
      <c r="J910" s="177"/>
      <c r="K910" s="177"/>
      <c r="L910" s="177"/>
      <c r="M910" s="177"/>
    </row>
    <row r="911" spans="1:13" s="161" customFormat="1">
      <c r="A911" s="176"/>
      <c r="B911" s="176"/>
      <c r="J911" s="177"/>
      <c r="K911" s="177"/>
      <c r="L911" s="177"/>
      <c r="M911" s="177"/>
    </row>
    <row r="912" spans="1:13" s="161" customFormat="1">
      <c r="A912" s="176"/>
      <c r="B912" s="176"/>
      <c r="J912" s="177"/>
      <c r="K912" s="177"/>
      <c r="L912" s="177"/>
      <c r="M912" s="177"/>
    </row>
    <row r="913" spans="1:13" s="161" customFormat="1">
      <c r="A913" s="176"/>
      <c r="B913" s="176"/>
      <c r="J913" s="177"/>
      <c r="K913" s="177"/>
      <c r="L913" s="177"/>
      <c r="M913" s="177"/>
    </row>
    <row r="914" spans="1:13" s="161" customFormat="1">
      <c r="A914" s="176"/>
      <c r="B914" s="176"/>
      <c r="J914" s="177"/>
      <c r="K914" s="177"/>
      <c r="L914" s="177"/>
      <c r="M914" s="177"/>
    </row>
    <row r="915" spans="1:13" s="161" customFormat="1">
      <c r="A915" s="176"/>
      <c r="B915" s="176"/>
      <c r="J915" s="177"/>
      <c r="K915" s="177"/>
      <c r="L915" s="177"/>
      <c r="M915" s="177"/>
    </row>
    <row r="916" spans="1:13" s="161" customFormat="1">
      <c r="A916" s="176"/>
      <c r="B916" s="176"/>
      <c r="J916" s="177"/>
      <c r="K916" s="177"/>
      <c r="L916" s="177"/>
      <c r="M916" s="177"/>
    </row>
    <row r="917" spans="1:13" s="161" customFormat="1">
      <c r="A917" s="176"/>
      <c r="B917" s="176"/>
      <c r="J917" s="177"/>
      <c r="K917" s="177"/>
      <c r="L917" s="177"/>
      <c r="M917" s="177"/>
    </row>
    <row r="918" spans="1:13" s="161" customFormat="1">
      <c r="A918" s="176"/>
      <c r="B918" s="176"/>
      <c r="J918" s="177"/>
      <c r="K918" s="177"/>
      <c r="L918" s="177"/>
      <c r="M918" s="177"/>
    </row>
    <row r="919" spans="1:13" s="161" customFormat="1">
      <c r="A919" s="176"/>
      <c r="B919" s="176"/>
      <c r="J919" s="177"/>
      <c r="K919" s="177"/>
      <c r="L919" s="177"/>
      <c r="M919" s="177"/>
    </row>
    <row r="920" spans="1:13" s="161" customFormat="1">
      <c r="A920" s="176"/>
      <c r="B920" s="176"/>
      <c r="J920" s="177"/>
      <c r="K920" s="177"/>
      <c r="L920" s="177"/>
      <c r="M920" s="177"/>
    </row>
    <row r="921" spans="1:13" s="161" customFormat="1">
      <c r="A921" s="176"/>
      <c r="B921" s="176"/>
      <c r="J921" s="177"/>
      <c r="K921" s="177"/>
      <c r="L921" s="177"/>
      <c r="M921" s="177"/>
    </row>
    <row r="922" spans="1:13" s="161" customFormat="1">
      <c r="A922" s="176"/>
      <c r="B922" s="176"/>
      <c r="J922" s="177"/>
      <c r="K922" s="177"/>
      <c r="L922" s="177"/>
      <c r="M922" s="177"/>
    </row>
    <row r="923" spans="1:13" s="161" customFormat="1">
      <c r="A923" s="176"/>
      <c r="B923" s="176"/>
      <c r="J923" s="177"/>
      <c r="K923" s="177"/>
      <c r="L923" s="177"/>
      <c r="M923" s="177"/>
    </row>
    <row r="924" spans="1:13" s="161" customFormat="1">
      <c r="A924" s="176"/>
      <c r="B924" s="176"/>
      <c r="J924" s="177"/>
      <c r="K924" s="177"/>
      <c r="L924" s="177"/>
      <c r="M924" s="177"/>
    </row>
    <row r="925" spans="1:13" s="161" customFormat="1">
      <c r="A925" s="176"/>
      <c r="B925" s="176"/>
      <c r="J925" s="177"/>
      <c r="K925" s="177"/>
      <c r="L925" s="177"/>
      <c r="M925" s="177"/>
    </row>
    <row r="926" spans="1:13" s="161" customFormat="1">
      <c r="A926" s="176"/>
      <c r="B926" s="176"/>
      <c r="J926" s="177"/>
      <c r="K926" s="177"/>
      <c r="L926" s="177"/>
      <c r="M926" s="177"/>
    </row>
    <row r="927" spans="1:13" s="161" customFormat="1">
      <c r="A927" s="176"/>
      <c r="B927" s="176"/>
      <c r="J927" s="177"/>
      <c r="K927" s="177"/>
      <c r="L927" s="177"/>
      <c r="M927" s="177"/>
    </row>
    <row r="928" spans="1:13" s="161" customFormat="1">
      <c r="A928" s="176"/>
      <c r="B928" s="176"/>
      <c r="J928" s="177"/>
      <c r="K928" s="177"/>
      <c r="L928" s="177"/>
      <c r="M928" s="177"/>
    </row>
    <row r="929" spans="1:13" s="161" customFormat="1">
      <c r="A929" s="176"/>
      <c r="B929" s="176"/>
      <c r="J929" s="177"/>
      <c r="K929" s="177"/>
      <c r="L929" s="177"/>
      <c r="M929" s="177"/>
    </row>
    <row r="930" spans="1:13" s="161" customFormat="1">
      <c r="A930" s="176"/>
      <c r="B930" s="176"/>
      <c r="J930" s="177"/>
      <c r="K930" s="177"/>
      <c r="L930" s="177"/>
      <c r="M930" s="177"/>
    </row>
    <row r="931" spans="1:13" s="161" customFormat="1">
      <c r="A931" s="176"/>
      <c r="B931" s="176"/>
      <c r="J931" s="177"/>
      <c r="K931" s="177"/>
      <c r="L931" s="177"/>
      <c r="M931" s="177"/>
    </row>
    <row r="932" spans="1:13" s="161" customFormat="1">
      <c r="A932" s="176"/>
      <c r="B932" s="176"/>
      <c r="J932" s="177"/>
      <c r="K932" s="177"/>
      <c r="L932" s="177"/>
      <c r="M932" s="177"/>
    </row>
    <row r="933" spans="1:13" s="161" customFormat="1">
      <c r="A933" s="176"/>
      <c r="B933" s="176"/>
      <c r="J933" s="177"/>
      <c r="K933" s="177"/>
      <c r="L933" s="177"/>
      <c r="M933" s="177"/>
    </row>
    <row r="934" spans="1:13" s="161" customFormat="1">
      <c r="A934" s="176"/>
      <c r="B934" s="176"/>
      <c r="J934" s="177"/>
      <c r="K934" s="177"/>
      <c r="L934" s="177"/>
      <c r="M934" s="177"/>
    </row>
    <row r="935" spans="1:13" s="161" customFormat="1">
      <c r="A935" s="176"/>
      <c r="B935" s="176"/>
      <c r="J935" s="177"/>
      <c r="K935" s="177"/>
      <c r="L935" s="177"/>
      <c r="M935" s="177"/>
    </row>
    <row r="936" spans="1:13" s="161" customFormat="1">
      <c r="A936" s="176"/>
      <c r="B936" s="176"/>
      <c r="J936" s="177"/>
      <c r="K936" s="177"/>
      <c r="L936" s="177"/>
      <c r="M936" s="177"/>
    </row>
    <row r="937" spans="1:13" s="161" customFormat="1">
      <c r="A937" s="176"/>
      <c r="B937" s="176"/>
      <c r="J937" s="177"/>
      <c r="K937" s="177"/>
      <c r="L937" s="177"/>
      <c r="M937" s="177"/>
    </row>
    <row r="938" spans="1:13" s="161" customFormat="1">
      <c r="A938" s="176"/>
      <c r="B938" s="176"/>
      <c r="J938" s="177"/>
      <c r="K938" s="177"/>
      <c r="L938" s="177"/>
      <c r="M938" s="177"/>
    </row>
    <row r="939" spans="1:13" s="161" customFormat="1">
      <c r="A939" s="176"/>
      <c r="B939" s="176"/>
      <c r="J939" s="177"/>
      <c r="K939" s="177"/>
      <c r="L939" s="177"/>
      <c r="M939" s="177"/>
    </row>
    <row r="940" spans="1:13" s="161" customFormat="1">
      <c r="A940" s="176"/>
      <c r="B940" s="176"/>
      <c r="J940" s="177"/>
      <c r="K940" s="177"/>
      <c r="L940" s="177"/>
      <c r="M940" s="177"/>
    </row>
    <row r="941" spans="1:13" s="161" customFormat="1">
      <c r="A941" s="176"/>
      <c r="B941" s="176"/>
      <c r="J941" s="177"/>
      <c r="K941" s="177"/>
      <c r="L941" s="177"/>
      <c r="M941" s="177"/>
    </row>
    <row r="942" spans="1:13" s="161" customFormat="1">
      <c r="A942" s="176"/>
      <c r="B942" s="176"/>
      <c r="J942" s="177"/>
      <c r="K942" s="177"/>
      <c r="L942" s="177"/>
      <c r="M942" s="177"/>
    </row>
    <row r="943" spans="1:13" s="161" customFormat="1">
      <c r="A943" s="176"/>
      <c r="B943" s="176"/>
      <c r="J943" s="177"/>
      <c r="K943" s="177"/>
      <c r="L943" s="177"/>
      <c r="M943" s="177"/>
    </row>
    <row r="944" spans="1:13" s="161" customFormat="1">
      <c r="A944" s="176"/>
      <c r="B944" s="176"/>
      <c r="J944" s="177"/>
      <c r="K944" s="177"/>
      <c r="L944" s="177"/>
      <c r="M944" s="177"/>
    </row>
    <row r="945" spans="1:13" s="161" customFormat="1">
      <c r="A945" s="176"/>
      <c r="B945" s="176"/>
      <c r="J945" s="177"/>
      <c r="K945" s="177"/>
      <c r="L945" s="177"/>
      <c r="M945" s="177"/>
    </row>
    <row r="946" spans="1:13" s="161" customFormat="1">
      <c r="A946" s="176"/>
      <c r="B946" s="176"/>
      <c r="J946" s="177"/>
      <c r="K946" s="177"/>
      <c r="L946" s="177"/>
      <c r="M946" s="177"/>
    </row>
    <row r="947" spans="1:13" s="161" customFormat="1">
      <c r="A947" s="176"/>
      <c r="B947" s="176"/>
      <c r="J947" s="177"/>
      <c r="K947" s="177"/>
      <c r="L947" s="177"/>
      <c r="M947" s="177"/>
    </row>
    <row r="948" spans="1:13" s="161" customFormat="1">
      <c r="A948" s="176"/>
      <c r="B948" s="176"/>
      <c r="J948" s="177"/>
      <c r="K948" s="177"/>
      <c r="L948" s="177"/>
      <c r="M948" s="177"/>
    </row>
    <row r="949" spans="1:13" s="161" customFormat="1">
      <c r="A949" s="176"/>
      <c r="B949" s="176"/>
      <c r="J949" s="177"/>
      <c r="K949" s="177"/>
      <c r="L949" s="177"/>
      <c r="M949" s="177"/>
    </row>
    <row r="950" spans="1:13" s="161" customFormat="1">
      <c r="A950" s="176"/>
      <c r="B950" s="176"/>
      <c r="J950" s="177"/>
      <c r="K950" s="177"/>
      <c r="L950" s="177"/>
      <c r="M950" s="177"/>
    </row>
    <row r="951" spans="1:13" s="161" customFormat="1">
      <c r="A951" s="176"/>
      <c r="B951" s="176"/>
      <c r="J951" s="177"/>
      <c r="K951" s="177"/>
      <c r="L951" s="177"/>
      <c r="M951" s="177"/>
    </row>
    <row r="952" spans="1:13" s="161" customFormat="1">
      <c r="A952" s="176"/>
      <c r="B952" s="176"/>
      <c r="J952" s="177"/>
      <c r="K952" s="177"/>
      <c r="L952" s="177"/>
      <c r="M952" s="177"/>
    </row>
    <row r="953" spans="1:13" s="161" customFormat="1">
      <c r="A953" s="176"/>
      <c r="B953" s="176"/>
      <c r="J953" s="177"/>
      <c r="K953" s="177"/>
      <c r="L953" s="177"/>
      <c r="M953" s="177"/>
    </row>
    <row r="954" spans="1:13" s="161" customFormat="1">
      <c r="A954" s="176"/>
      <c r="B954" s="176"/>
      <c r="J954" s="177"/>
      <c r="K954" s="177"/>
      <c r="L954" s="177"/>
      <c r="M954" s="177"/>
    </row>
    <row r="955" spans="1:13" s="161" customFormat="1">
      <c r="A955" s="176"/>
      <c r="B955" s="176"/>
      <c r="J955" s="177"/>
      <c r="K955" s="177"/>
      <c r="L955" s="177"/>
      <c r="M955" s="177"/>
    </row>
    <row r="956" spans="1:13" s="161" customFormat="1">
      <c r="A956" s="176"/>
      <c r="B956" s="176"/>
      <c r="J956" s="177"/>
      <c r="K956" s="177"/>
      <c r="L956" s="177"/>
      <c r="M956" s="177"/>
    </row>
    <row r="957" spans="1:13" s="161" customFormat="1">
      <c r="A957" s="176"/>
      <c r="B957" s="176"/>
      <c r="J957" s="177"/>
      <c r="K957" s="177"/>
      <c r="L957" s="177"/>
      <c r="M957" s="177"/>
    </row>
    <row r="958" spans="1:13" s="161" customFormat="1">
      <c r="A958" s="176"/>
      <c r="B958" s="176"/>
      <c r="J958" s="177"/>
      <c r="K958" s="177"/>
      <c r="L958" s="177"/>
      <c r="M958" s="177"/>
    </row>
    <row r="959" spans="1:13" s="161" customFormat="1">
      <c r="A959" s="176"/>
      <c r="B959" s="176"/>
      <c r="J959" s="177"/>
      <c r="K959" s="177"/>
      <c r="L959" s="177"/>
      <c r="M959" s="177"/>
    </row>
    <row r="960" spans="1:13" s="161" customFormat="1">
      <c r="A960" s="176"/>
      <c r="B960" s="176"/>
      <c r="J960" s="177"/>
      <c r="K960" s="177"/>
      <c r="L960" s="177"/>
      <c r="M960" s="177"/>
    </row>
    <row r="961" spans="1:13" s="161" customFormat="1">
      <c r="A961" s="176"/>
      <c r="B961" s="176"/>
      <c r="J961" s="177"/>
      <c r="K961" s="177"/>
      <c r="L961" s="177"/>
      <c r="M961" s="177"/>
    </row>
    <row r="962" spans="1:13" s="161" customFormat="1">
      <c r="A962" s="176"/>
      <c r="B962" s="176"/>
      <c r="J962" s="177"/>
      <c r="K962" s="177"/>
      <c r="L962" s="177"/>
      <c r="M962" s="177"/>
    </row>
    <row r="963" spans="1:13" s="161" customFormat="1">
      <c r="A963" s="176"/>
      <c r="B963" s="176"/>
      <c r="J963" s="177"/>
      <c r="K963" s="177"/>
      <c r="L963" s="177"/>
      <c r="M963" s="177"/>
    </row>
    <row r="964" spans="1:13" s="161" customFormat="1">
      <c r="A964" s="176"/>
      <c r="B964" s="176"/>
      <c r="J964" s="177"/>
      <c r="K964" s="177"/>
      <c r="L964" s="177"/>
      <c r="M964" s="177"/>
    </row>
    <row r="965" spans="1:13" s="161" customFormat="1">
      <c r="A965" s="176"/>
      <c r="B965" s="176"/>
      <c r="J965" s="177"/>
      <c r="K965" s="177"/>
      <c r="L965" s="177"/>
      <c r="M965" s="177"/>
    </row>
    <row r="966" spans="1:13" s="161" customFormat="1">
      <c r="A966" s="176"/>
      <c r="B966" s="176"/>
      <c r="J966" s="177"/>
      <c r="K966" s="177"/>
      <c r="L966" s="177"/>
      <c r="M966" s="177"/>
    </row>
    <row r="967" spans="1:13" s="161" customFormat="1">
      <c r="A967" s="176"/>
      <c r="B967" s="176"/>
      <c r="J967" s="177"/>
      <c r="K967" s="177"/>
      <c r="L967" s="177"/>
      <c r="M967" s="177"/>
    </row>
    <row r="968" spans="1:13" s="161" customFormat="1">
      <c r="A968" s="176"/>
      <c r="B968" s="176"/>
      <c r="J968" s="177"/>
      <c r="K968" s="177"/>
      <c r="L968" s="177"/>
      <c r="M968" s="177"/>
    </row>
    <row r="969" spans="1:13" s="161" customFormat="1">
      <c r="A969" s="176"/>
      <c r="B969" s="176"/>
      <c r="J969" s="177"/>
      <c r="K969" s="177"/>
      <c r="L969" s="177"/>
      <c r="M969" s="177"/>
    </row>
    <row r="970" spans="1:13" s="161" customFormat="1">
      <c r="A970" s="176"/>
      <c r="B970" s="176"/>
      <c r="J970" s="177"/>
      <c r="K970" s="177"/>
      <c r="L970" s="177"/>
      <c r="M970" s="177"/>
    </row>
    <row r="971" spans="1:13" s="161" customFormat="1">
      <c r="A971" s="176"/>
      <c r="B971" s="176"/>
      <c r="J971" s="177"/>
      <c r="K971" s="177"/>
      <c r="L971" s="177"/>
      <c r="M971" s="177"/>
    </row>
    <row r="972" spans="1:13" s="161" customFormat="1">
      <c r="A972" s="176"/>
      <c r="B972" s="176"/>
      <c r="J972" s="177"/>
      <c r="K972" s="177"/>
      <c r="L972" s="177"/>
      <c r="M972" s="177"/>
    </row>
    <row r="973" spans="1:13" s="161" customFormat="1">
      <c r="A973" s="176"/>
      <c r="B973" s="176"/>
      <c r="J973" s="177"/>
      <c r="K973" s="177"/>
      <c r="L973" s="177"/>
      <c r="M973" s="177"/>
    </row>
    <row r="974" spans="1:13" s="161" customFormat="1">
      <c r="A974" s="176"/>
      <c r="B974" s="176"/>
      <c r="J974" s="177"/>
      <c r="K974" s="177"/>
      <c r="L974" s="177"/>
      <c r="M974" s="177"/>
    </row>
    <row r="975" spans="1:13" s="161" customFormat="1">
      <c r="A975" s="176"/>
      <c r="B975" s="176"/>
      <c r="J975" s="177"/>
      <c r="K975" s="177"/>
      <c r="L975" s="177"/>
      <c r="M975" s="177"/>
    </row>
    <row r="976" spans="1:13" s="161" customFormat="1">
      <c r="A976" s="176"/>
      <c r="B976" s="176"/>
      <c r="J976" s="177"/>
      <c r="K976" s="177"/>
      <c r="L976" s="177"/>
      <c r="M976" s="177"/>
    </row>
    <row r="977" spans="1:13" s="161" customFormat="1">
      <c r="A977" s="176"/>
      <c r="B977" s="176"/>
      <c r="J977" s="177"/>
      <c r="K977" s="177"/>
      <c r="L977" s="177"/>
      <c r="M977" s="177"/>
    </row>
    <row r="978" spans="1:13" s="161" customFormat="1">
      <c r="A978" s="176"/>
      <c r="B978" s="176"/>
      <c r="J978" s="177"/>
      <c r="K978" s="177"/>
      <c r="L978" s="177"/>
      <c r="M978" s="177"/>
    </row>
    <row r="979" spans="1:13" s="161" customFormat="1">
      <c r="A979" s="176"/>
      <c r="B979" s="176"/>
      <c r="J979" s="177"/>
      <c r="K979" s="177"/>
      <c r="L979" s="177"/>
      <c r="M979" s="177"/>
    </row>
    <row r="980" spans="1:13" s="161" customFormat="1">
      <c r="A980" s="176"/>
      <c r="B980" s="176"/>
      <c r="J980" s="177"/>
      <c r="K980" s="177"/>
      <c r="L980" s="177"/>
      <c r="M980" s="177"/>
    </row>
    <row r="981" spans="1:13" s="161" customFormat="1">
      <c r="A981" s="176"/>
      <c r="B981" s="176"/>
      <c r="J981" s="177"/>
      <c r="K981" s="177"/>
      <c r="L981" s="177"/>
      <c r="M981" s="177"/>
    </row>
    <row r="982" spans="1:13" s="161" customFormat="1">
      <c r="A982" s="176"/>
      <c r="B982" s="176"/>
      <c r="J982" s="177"/>
      <c r="K982" s="177"/>
      <c r="L982" s="177"/>
      <c r="M982" s="177"/>
    </row>
    <row r="983" spans="1:13" s="161" customFormat="1">
      <c r="A983" s="176"/>
      <c r="B983" s="176"/>
      <c r="J983" s="177"/>
      <c r="K983" s="177"/>
      <c r="L983" s="177"/>
      <c r="M983" s="177"/>
    </row>
    <row r="984" spans="1:13" s="161" customFormat="1">
      <c r="A984" s="176"/>
      <c r="B984" s="176"/>
      <c r="J984" s="177"/>
      <c r="K984" s="177"/>
      <c r="L984" s="177"/>
      <c r="M984" s="177"/>
    </row>
    <row r="985" spans="1:13" s="161" customFormat="1">
      <c r="A985" s="176"/>
      <c r="B985" s="176"/>
      <c r="J985" s="177"/>
      <c r="K985" s="177"/>
      <c r="L985" s="177"/>
      <c r="M985" s="177"/>
    </row>
    <row r="986" spans="1:13" s="161" customFormat="1">
      <c r="A986" s="176"/>
      <c r="B986" s="176"/>
      <c r="J986" s="177"/>
      <c r="K986" s="177"/>
      <c r="L986" s="177"/>
      <c r="M986" s="177"/>
    </row>
    <row r="987" spans="1:13" s="161" customFormat="1">
      <c r="A987" s="176"/>
      <c r="B987" s="176"/>
      <c r="J987" s="177"/>
      <c r="K987" s="177"/>
      <c r="L987" s="177"/>
      <c r="M987" s="177"/>
    </row>
    <row r="988" spans="1:13" s="161" customFormat="1">
      <c r="A988" s="176"/>
      <c r="B988" s="176"/>
      <c r="J988" s="177"/>
      <c r="K988" s="177"/>
      <c r="L988" s="177"/>
      <c r="M988" s="177"/>
    </row>
    <row r="989" spans="1:13" s="161" customFormat="1">
      <c r="A989" s="176"/>
      <c r="B989" s="176"/>
      <c r="J989" s="177"/>
      <c r="K989" s="177"/>
      <c r="L989" s="177"/>
      <c r="M989" s="177"/>
    </row>
    <row r="990" spans="1:13" s="161" customFormat="1">
      <c r="A990" s="176"/>
      <c r="B990" s="176"/>
      <c r="J990" s="177"/>
      <c r="K990" s="177"/>
      <c r="L990" s="177"/>
      <c r="M990" s="177"/>
    </row>
    <row r="991" spans="1:13" s="161" customFormat="1">
      <c r="A991" s="176"/>
      <c r="B991" s="176"/>
      <c r="J991" s="177"/>
      <c r="K991" s="177"/>
      <c r="L991" s="177"/>
      <c r="M991" s="177"/>
    </row>
    <row r="992" spans="1:13" s="161" customFormat="1">
      <c r="A992" s="176"/>
      <c r="B992" s="176"/>
      <c r="J992" s="177"/>
      <c r="K992" s="177"/>
      <c r="L992" s="177"/>
      <c r="M992" s="177"/>
    </row>
    <row r="993" spans="1:13" s="161" customFormat="1">
      <c r="A993" s="176"/>
      <c r="B993" s="176"/>
      <c r="J993" s="177"/>
      <c r="K993" s="177"/>
      <c r="L993" s="177"/>
      <c r="M993" s="177"/>
    </row>
    <row r="994" spans="1:13" s="161" customFormat="1">
      <c r="A994" s="176"/>
      <c r="B994" s="176"/>
      <c r="J994" s="177"/>
      <c r="K994" s="177"/>
      <c r="L994" s="177"/>
      <c r="M994" s="177"/>
    </row>
    <row r="995" spans="1:13" s="161" customFormat="1">
      <c r="A995" s="176"/>
      <c r="B995" s="176"/>
      <c r="J995" s="177"/>
      <c r="K995" s="177"/>
      <c r="L995" s="177"/>
      <c r="M995" s="177"/>
    </row>
    <row r="996" spans="1:13" s="161" customFormat="1">
      <c r="A996" s="176"/>
      <c r="B996" s="176"/>
      <c r="J996" s="177"/>
      <c r="K996" s="177"/>
      <c r="L996" s="177"/>
      <c r="M996" s="177"/>
    </row>
    <row r="997" spans="1:13" s="161" customFormat="1">
      <c r="A997" s="176"/>
      <c r="B997" s="176"/>
      <c r="J997" s="177"/>
      <c r="K997" s="177"/>
      <c r="L997" s="177"/>
      <c r="M997" s="177"/>
    </row>
    <row r="998" spans="1:13" s="161" customFormat="1">
      <c r="A998" s="176"/>
      <c r="B998" s="176"/>
      <c r="J998" s="177"/>
      <c r="K998" s="177"/>
      <c r="L998" s="177"/>
      <c r="M998" s="177"/>
    </row>
    <row r="999" spans="1:13" s="161" customFormat="1">
      <c r="A999" s="176"/>
      <c r="B999" s="176"/>
      <c r="J999" s="177"/>
      <c r="K999" s="177"/>
      <c r="L999" s="177"/>
      <c r="M999" s="177"/>
    </row>
    <row r="1000" spans="1:13" s="161" customFormat="1">
      <c r="A1000" s="176"/>
      <c r="B1000" s="176"/>
      <c r="J1000" s="177"/>
      <c r="K1000" s="177"/>
      <c r="L1000" s="177"/>
      <c r="M1000" s="177"/>
    </row>
    <row r="1001" spans="1:13" s="161" customFormat="1">
      <c r="A1001" s="176"/>
      <c r="B1001" s="176"/>
      <c r="J1001" s="177"/>
      <c r="K1001" s="177"/>
      <c r="L1001" s="177"/>
      <c r="M1001" s="177"/>
    </row>
    <row r="1002" spans="1:13" s="161" customFormat="1">
      <c r="A1002" s="176"/>
      <c r="B1002" s="176"/>
      <c r="J1002" s="177"/>
      <c r="K1002" s="177"/>
      <c r="L1002" s="177"/>
      <c r="M1002" s="177"/>
    </row>
    <row r="1003" spans="1:13" s="161" customFormat="1">
      <c r="A1003" s="176"/>
      <c r="B1003" s="176"/>
      <c r="J1003" s="177"/>
      <c r="K1003" s="177"/>
      <c r="L1003" s="177"/>
      <c r="M1003" s="177"/>
    </row>
    <row r="1004" spans="1:13" s="161" customFormat="1">
      <c r="A1004" s="176"/>
      <c r="B1004" s="176"/>
      <c r="J1004" s="177"/>
      <c r="K1004" s="177"/>
      <c r="L1004" s="177"/>
      <c r="M1004" s="177"/>
    </row>
    <row r="1005" spans="1:13" s="161" customFormat="1">
      <c r="A1005" s="176"/>
      <c r="B1005" s="176"/>
      <c r="J1005" s="177"/>
      <c r="K1005" s="177"/>
      <c r="L1005" s="177"/>
      <c r="M1005" s="177"/>
    </row>
    <row r="1006" spans="1:13" s="161" customFormat="1">
      <c r="A1006" s="176"/>
      <c r="B1006" s="176"/>
      <c r="J1006" s="177"/>
      <c r="K1006" s="177"/>
      <c r="L1006" s="177"/>
      <c r="M1006" s="177"/>
    </row>
    <row r="1007" spans="1:13" s="161" customFormat="1">
      <c r="A1007" s="176"/>
      <c r="B1007" s="176"/>
      <c r="J1007" s="177"/>
      <c r="K1007" s="177"/>
      <c r="L1007" s="177"/>
      <c r="M1007" s="177"/>
    </row>
    <row r="1008" spans="1:13" s="161" customFormat="1">
      <c r="A1008" s="176"/>
      <c r="B1008" s="176"/>
      <c r="J1008" s="177"/>
      <c r="K1008" s="177"/>
      <c r="L1008" s="177"/>
      <c r="M1008" s="177"/>
    </row>
    <row r="1009" spans="1:13" s="161" customFormat="1">
      <c r="A1009" s="176"/>
      <c r="B1009" s="176"/>
      <c r="J1009" s="177"/>
      <c r="K1009" s="177"/>
      <c r="L1009" s="177"/>
      <c r="M1009" s="177"/>
    </row>
    <row r="1010" spans="1:13" s="161" customFormat="1">
      <c r="A1010" s="176"/>
      <c r="B1010" s="176"/>
      <c r="J1010" s="177"/>
      <c r="K1010" s="177"/>
      <c r="L1010" s="177"/>
      <c r="M1010" s="177"/>
    </row>
    <row r="1011" spans="1:13" s="161" customFormat="1">
      <c r="A1011" s="176"/>
      <c r="B1011" s="176"/>
      <c r="J1011" s="177"/>
      <c r="K1011" s="177"/>
      <c r="L1011" s="177"/>
      <c r="M1011" s="177"/>
    </row>
    <row r="1012" spans="1:13" s="161" customFormat="1">
      <c r="A1012" s="176"/>
      <c r="B1012" s="176"/>
      <c r="J1012" s="177"/>
      <c r="K1012" s="177"/>
      <c r="L1012" s="177"/>
      <c r="M1012" s="177"/>
    </row>
    <row r="1013" spans="1:13" s="161" customFormat="1">
      <c r="A1013" s="176"/>
      <c r="B1013" s="176"/>
      <c r="J1013" s="177"/>
      <c r="K1013" s="177"/>
      <c r="L1013" s="177"/>
      <c r="M1013" s="177"/>
    </row>
    <row r="1014" spans="1:13" s="161" customFormat="1">
      <c r="A1014" s="176"/>
      <c r="B1014" s="176"/>
      <c r="J1014" s="177"/>
      <c r="K1014" s="177"/>
      <c r="L1014" s="177"/>
      <c r="M1014" s="177"/>
    </row>
    <row r="1015" spans="1:13" s="161" customFormat="1">
      <c r="A1015" s="176"/>
      <c r="B1015" s="176"/>
      <c r="J1015" s="177"/>
      <c r="K1015" s="177"/>
      <c r="L1015" s="177"/>
      <c r="M1015" s="177"/>
    </row>
    <row r="1016" spans="1:13" s="161" customFormat="1">
      <c r="A1016" s="176"/>
      <c r="B1016" s="176"/>
      <c r="J1016" s="177"/>
      <c r="K1016" s="177"/>
      <c r="L1016" s="177"/>
      <c r="M1016" s="177"/>
    </row>
    <row r="1017" spans="1:13" s="161" customFormat="1">
      <c r="A1017" s="176"/>
      <c r="B1017" s="176"/>
      <c r="J1017" s="177"/>
      <c r="K1017" s="177"/>
      <c r="L1017" s="177"/>
      <c r="M1017" s="177"/>
    </row>
    <row r="1018" spans="1:13" s="161" customFormat="1">
      <c r="A1018" s="176"/>
      <c r="B1018" s="176"/>
      <c r="J1018" s="177"/>
      <c r="K1018" s="177"/>
      <c r="L1018" s="177"/>
      <c r="M1018" s="177"/>
    </row>
    <row r="1019" spans="1:13" s="161" customFormat="1">
      <c r="A1019" s="176"/>
      <c r="B1019" s="176"/>
      <c r="J1019" s="177"/>
      <c r="K1019" s="177"/>
      <c r="L1019" s="177"/>
      <c r="M1019" s="177"/>
    </row>
    <row r="1020" spans="1:13" s="161" customFormat="1">
      <c r="A1020" s="176"/>
      <c r="B1020" s="176"/>
      <c r="J1020" s="177"/>
      <c r="K1020" s="177"/>
      <c r="L1020" s="177"/>
      <c r="M1020" s="177"/>
    </row>
    <row r="1021" spans="1:13" s="161" customFormat="1">
      <c r="A1021" s="176"/>
      <c r="B1021" s="176"/>
      <c r="J1021" s="177"/>
      <c r="K1021" s="177"/>
      <c r="L1021" s="177"/>
      <c r="M1021" s="177"/>
    </row>
    <row r="1022" spans="1:13" s="161" customFormat="1">
      <c r="A1022" s="176"/>
      <c r="B1022" s="176"/>
      <c r="J1022" s="177"/>
      <c r="K1022" s="177"/>
      <c r="L1022" s="177"/>
      <c r="M1022" s="177"/>
    </row>
    <row r="1023" spans="1:13" s="161" customFormat="1">
      <c r="A1023" s="176"/>
      <c r="B1023" s="176"/>
      <c r="J1023" s="177"/>
      <c r="K1023" s="177"/>
      <c r="L1023" s="177"/>
      <c r="M1023" s="177"/>
    </row>
    <row r="1024" spans="1:13" s="161" customFormat="1">
      <c r="A1024" s="176"/>
      <c r="B1024" s="176"/>
      <c r="J1024" s="177"/>
      <c r="K1024" s="177"/>
      <c r="L1024" s="177"/>
      <c r="M1024" s="177"/>
    </row>
    <row r="1025" spans="1:13" s="161" customFormat="1">
      <c r="A1025" s="176"/>
      <c r="B1025" s="176"/>
      <c r="J1025" s="177"/>
      <c r="K1025" s="177"/>
      <c r="L1025" s="177"/>
      <c r="M1025" s="177"/>
    </row>
    <row r="1026" spans="1:13" s="161" customFormat="1">
      <c r="A1026" s="176"/>
      <c r="B1026" s="176"/>
      <c r="J1026" s="177"/>
      <c r="K1026" s="177"/>
      <c r="L1026" s="177"/>
      <c r="M1026" s="177"/>
    </row>
    <row r="1027" spans="1:13" s="161" customFormat="1">
      <c r="A1027" s="176"/>
      <c r="B1027" s="176"/>
      <c r="J1027" s="177"/>
      <c r="K1027" s="177"/>
      <c r="L1027" s="177"/>
      <c r="M1027" s="177"/>
    </row>
    <row r="1028" spans="1:13" s="161" customFormat="1">
      <c r="A1028" s="176"/>
      <c r="B1028" s="176"/>
      <c r="J1028" s="177"/>
      <c r="K1028" s="177"/>
      <c r="L1028" s="177"/>
      <c r="M1028" s="177"/>
    </row>
    <row r="1029" spans="1:13" s="161" customFormat="1">
      <c r="A1029" s="176"/>
      <c r="B1029" s="176"/>
      <c r="J1029" s="177"/>
      <c r="K1029" s="177"/>
      <c r="L1029" s="177"/>
      <c r="M1029" s="177"/>
    </row>
    <row r="1030" spans="1:13" s="161" customFormat="1">
      <c r="A1030" s="176"/>
      <c r="B1030" s="176"/>
      <c r="J1030" s="177"/>
      <c r="K1030" s="177"/>
      <c r="L1030" s="177"/>
      <c r="M1030" s="177"/>
    </row>
    <row r="1031" spans="1:13" s="161" customFormat="1">
      <c r="A1031" s="176"/>
      <c r="B1031" s="176"/>
      <c r="J1031" s="177"/>
      <c r="K1031" s="177"/>
      <c r="L1031" s="177"/>
      <c r="M1031" s="177"/>
    </row>
    <row r="1032" spans="1:13" s="161" customFormat="1">
      <c r="A1032" s="176"/>
      <c r="B1032" s="176"/>
      <c r="J1032" s="177"/>
      <c r="K1032" s="177"/>
      <c r="L1032" s="177"/>
      <c r="M1032" s="177"/>
    </row>
    <row r="1033" spans="1:13" s="161" customFormat="1">
      <c r="A1033" s="176"/>
      <c r="B1033" s="176"/>
      <c r="J1033" s="177"/>
      <c r="K1033" s="177"/>
      <c r="L1033" s="177"/>
      <c r="M1033" s="177"/>
    </row>
    <row r="1034" spans="1:13" s="161" customFormat="1">
      <c r="A1034" s="176"/>
      <c r="B1034" s="176"/>
      <c r="J1034" s="177"/>
      <c r="K1034" s="177"/>
      <c r="L1034" s="177"/>
      <c r="M1034" s="177"/>
    </row>
    <row r="1035" spans="1:13" s="161" customFormat="1">
      <c r="A1035" s="176"/>
      <c r="B1035" s="176"/>
      <c r="J1035" s="177"/>
      <c r="K1035" s="177"/>
      <c r="L1035" s="177"/>
      <c r="M1035" s="177"/>
    </row>
    <row r="1036" spans="1:13" s="161" customFormat="1">
      <c r="A1036" s="176"/>
      <c r="B1036" s="176"/>
      <c r="J1036" s="177"/>
      <c r="K1036" s="177"/>
      <c r="L1036" s="177"/>
      <c r="M1036" s="177"/>
    </row>
    <row r="1037" spans="1:13" s="161" customFormat="1">
      <c r="A1037" s="176"/>
      <c r="B1037" s="176"/>
      <c r="J1037" s="177"/>
      <c r="K1037" s="177"/>
      <c r="L1037" s="177"/>
      <c r="M1037" s="177"/>
    </row>
    <row r="1038" spans="1:13" s="161" customFormat="1">
      <c r="A1038" s="176"/>
      <c r="B1038" s="176"/>
      <c r="J1038" s="177"/>
      <c r="K1038" s="177"/>
      <c r="L1038" s="177"/>
      <c r="M1038" s="177"/>
    </row>
    <row r="1039" spans="1:13" s="161" customFormat="1">
      <c r="A1039" s="176"/>
      <c r="B1039" s="176"/>
      <c r="J1039" s="177"/>
      <c r="K1039" s="177"/>
      <c r="L1039" s="177"/>
      <c r="M1039" s="177"/>
    </row>
    <row r="1040" spans="1:13" s="161" customFormat="1">
      <c r="A1040" s="176"/>
      <c r="B1040" s="176"/>
      <c r="J1040" s="177"/>
      <c r="K1040" s="177"/>
      <c r="L1040" s="177"/>
      <c r="M1040" s="177"/>
    </row>
    <row r="1041" spans="1:13" s="161" customFormat="1">
      <c r="A1041" s="176"/>
      <c r="B1041" s="176"/>
      <c r="J1041" s="177"/>
      <c r="K1041" s="177"/>
      <c r="L1041" s="177"/>
      <c r="M1041" s="177"/>
    </row>
    <row r="1042" spans="1:13" s="161" customFormat="1">
      <c r="A1042" s="176"/>
      <c r="B1042" s="176"/>
      <c r="J1042" s="177"/>
      <c r="K1042" s="177"/>
      <c r="L1042" s="177"/>
      <c r="M1042" s="177"/>
    </row>
    <row r="1043" spans="1:13" s="161" customFormat="1">
      <c r="A1043" s="176"/>
      <c r="B1043" s="176"/>
      <c r="J1043" s="177"/>
      <c r="K1043" s="177"/>
      <c r="L1043" s="177"/>
      <c r="M1043" s="177"/>
    </row>
    <row r="1044" spans="1:13" s="161" customFormat="1">
      <c r="A1044" s="176"/>
      <c r="B1044" s="176"/>
      <c r="J1044" s="177"/>
      <c r="K1044" s="177"/>
      <c r="L1044" s="177"/>
      <c r="M1044" s="177"/>
    </row>
    <row r="1045" spans="1:13" s="161" customFormat="1">
      <c r="A1045" s="176"/>
      <c r="B1045" s="176"/>
      <c r="J1045" s="177"/>
      <c r="K1045" s="177"/>
      <c r="L1045" s="177"/>
      <c r="M1045" s="177"/>
    </row>
    <row r="1046" spans="1:13" s="161" customFormat="1">
      <c r="A1046" s="176"/>
      <c r="B1046" s="176"/>
      <c r="J1046" s="177"/>
      <c r="K1046" s="177"/>
      <c r="L1046" s="177"/>
      <c r="M1046" s="177"/>
    </row>
    <row r="1047" spans="1:13" s="161" customFormat="1">
      <c r="A1047" s="176"/>
      <c r="B1047" s="176"/>
      <c r="J1047" s="177"/>
      <c r="K1047" s="177"/>
      <c r="L1047" s="177"/>
      <c r="M1047" s="177"/>
    </row>
    <row r="1048" spans="1:13" s="161" customFormat="1">
      <c r="A1048" s="176"/>
      <c r="B1048" s="176"/>
      <c r="J1048" s="177"/>
      <c r="K1048" s="177"/>
      <c r="L1048" s="177"/>
      <c r="M1048" s="177"/>
    </row>
    <row r="1049" spans="1:13" s="161" customFormat="1">
      <c r="A1049" s="176"/>
      <c r="B1049" s="176"/>
      <c r="J1049" s="177"/>
      <c r="K1049" s="177"/>
      <c r="L1049" s="177"/>
      <c r="M1049" s="177"/>
    </row>
    <row r="1050" spans="1:13" s="161" customFormat="1">
      <c r="A1050" s="176"/>
      <c r="B1050" s="176"/>
      <c r="J1050" s="177"/>
      <c r="K1050" s="177"/>
      <c r="L1050" s="177"/>
      <c r="M1050" s="177"/>
    </row>
    <row r="1051" spans="1:13" s="161" customFormat="1">
      <c r="A1051" s="176"/>
      <c r="B1051" s="176"/>
      <c r="J1051" s="177"/>
      <c r="K1051" s="177"/>
      <c r="L1051" s="177"/>
      <c r="M1051" s="177"/>
    </row>
    <row r="1052" spans="1:13" s="161" customFormat="1">
      <c r="A1052" s="176"/>
      <c r="B1052" s="176"/>
      <c r="J1052" s="177"/>
      <c r="K1052" s="177"/>
      <c r="L1052" s="177"/>
      <c r="M1052" s="177"/>
    </row>
    <row r="1053" spans="1:13" s="161" customFormat="1">
      <c r="A1053" s="176"/>
      <c r="B1053" s="176"/>
      <c r="J1053" s="177"/>
      <c r="K1053" s="177"/>
      <c r="L1053" s="177"/>
      <c r="M1053" s="177"/>
    </row>
    <row r="1054" spans="1:13" s="161" customFormat="1">
      <c r="A1054" s="176"/>
      <c r="B1054" s="176"/>
      <c r="J1054" s="177"/>
      <c r="K1054" s="177"/>
      <c r="L1054" s="177"/>
      <c r="M1054" s="177"/>
    </row>
    <row r="1055" spans="1:13" s="161" customFormat="1">
      <c r="A1055" s="176"/>
      <c r="B1055" s="176"/>
      <c r="J1055" s="177"/>
      <c r="K1055" s="177"/>
      <c r="L1055" s="177"/>
      <c r="M1055" s="177"/>
    </row>
    <row r="1056" spans="1:13" s="161" customFormat="1">
      <c r="A1056" s="176"/>
      <c r="B1056" s="176"/>
      <c r="J1056" s="177"/>
      <c r="K1056" s="177"/>
      <c r="L1056" s="177"/>
      <c r="M1056" s="177"/>
    </row>
    <row r="1057" spans="1:13" s="161" customFormat="1">
      <c r="A1057" s="176"/>
      <c r="B1057" s="176"/>
      <c r="J1057" s="177"/>
      <c r="K1057" s="177"/>
      <c r="L1057" s="177"/>
      <c r="M1057" s="177"/>
    </row>
    <row r="1058" spans="1:13" s="161" customFormat="1">
      <c r="A1058" s="176"/>
      <c r="B1058" s="176"/>
      <c r="J1058" s="177"/>
      <c r="K1058" s="177"/>
      <c r="L1058" s="177"/>
      <c r="M1058" s="177"/>
    </row>
    <row r="1059" spans="1:13" s="161" customFormat="1">
      <c r="A1059" s="176"/>
      <c r="B1059" s="176"/>
      <c r="J1059" s="177"/>
      <c r="K1059" s="177"/>
      <c r="L1059" s="177"/>
      <c r="M1059" s="177"/>
    </row>
    <row r="1060" spans="1:13" s="161" customFormat="1">
      <c r="A1060" s="176"/>
      <c r="B1060" s="176"/>
      <c r="J1060" s="177"/>
      <c r="K1060" s="177"/>
      <c r="L1060" s="177"/>
      <c r="M1060" s="177"/>
    </row>
    <row r="1061" spans="1:13" s="161" customFormat="1">
      <c r="A1061" s="176"/>
      <c r="B1061" s="176"/>
      <c r="J1061" s="177"/>
      <c r="K1061" s="177"/>
      <c r="L1061" s="177"/>
      <c r="M1061" s="177"/>
    </row>
    <row r="1062" spans="1:13" s="161" customFormat="1">
      <c r="A1062" s="176"/>
      <c r="B1062" s="176"/>
      <c r="J1062" s="177"/>
      <c r="K1062" s="177"/>
      <c r="L1062" s="177"/>
      <c r="M1062" s="177"/>
    </row>
    <row r="1063" spans="1:13" s="161" customFormat="1">
      <c r="A1063" s="176"/>
      <c r="B1063" s="176"/>
      <c r="J1063" s="177"/>
      <c r="K1063" s="177"/>
      <c r="L1063" s="177"/>
      <c r="M1063" s="177"/>
    </row>
    <row r="1064" spans="1:13" s="161" customFormat="1">
      <c r="A1064" s="176"/>
      <c r="B1064" s="176"/>
      <c r="J1064" s="177"/>
      <c r="K1064" s="177"/>
      <c r="L1064" s="177"/>
      <c r="M1064" s="177"/>
    </row>
    <row r="1065" spans="1:13" s="161" customFormat="1">
      <c r="A1065" s="176"/>
      <c r="B1065" s="176"/>
      <c r="J1065" s="177"/>
      <c r="K1065" s="177"/>
      <c r="L1065" s="177"/>
      <c r="M1065" s="177"/>
    </row>
    <row r="1066" spans="1:13" s="161" customFormat="1">
      <c r="A1066" s="176"/>
      <c r="B1066" s="176"/>
      <c r="J1066" s="177"/>
      <c r="K1066" s="177"/>
      <c r="L1066" s="177"/>
      <c r="M1066" s="177"/>
    </row>
    <row r="1067" spans="1:13" s="161" customFormat="1">
      <c r="A1067" s="176"/>
      <c r="B1067" s="176"/>
      <c r="J1067" s="177"/>
      <c r="K1067" s="177"/>
      <c r="L1067" s="177"/>
      <c r="M1067" s="177"/>
    </row>
    <row r="1068" spans="1:13" s="161" customFormat="1">
      <c r="A1068" s="176"/>
      <c r="B1068" s="176"/>
      <c r="J1068" s="177"/>
      <c r="K1068" s="177"/>
      <c r="L1068" s="177"/>
      <c r="M1068" s="177"/>
    </row>
    <row r="1069" spans="1:13" s="161" customFormat="1">
      <c r="A1069" s="176"/>
      <c r="B1069" s="176"/>
      <c r="J1069" s="177"/>
      <c r="K1069" s="177"/>
      <c r="L1069" s="177"/>
      <c r="M1069" s="177"/>
    </row>
    <row r="1070" spans="1:13" s="161" customFormat="1">
      <c r="A1070" s="176"/>
      <c r="B1070" s="176"/>
      <c r="J1070" s="177"/>
      <c r="K1070" s="177"/>
      <c r="L1070" s="177"/>
      <c r="M1070" s="177"/>
    </row>
    <row r="1071" spans="1:13" s="161" customFormat="1">
      <c r="A1071" s="176"/>
      <c r="B1071" s="176"/>
      <c r="J1071" s="177"/>
      <c r="K1071" s="177"/>
      <c r="L1071" s="177"/>
      <c r="M1071" s="177"/>
    </row>
    <row r="1072" spans="1:13" s="161" customFormat="1">
      <c r="A1072" s="176"/>
      <c r="B1072" s="176"/>
      <c r="J1072" s="177"/>
      <c r="K1072" s="177"/>
      <c r="L1072" s="177"/>
      <c r="M1072" s="177"/>
    </row>
    <row r="1073" spans="1:13" s="161" customFormat="1">
      <c r="A1073" s="176"/>
      <c r="B1073" s="176"/>
      <c r="J1073" s="177"/>
      <c r="K1073" s="177"/>
      <c r="L1073" s="177"/>
      <c r="M1073" s="177"/>
    </row>
    <row r="1074" spans="1:13" s="161" customFormat="1">
      <c r="A1074" s="176"/>
      <c r="B1074" s="176"/>
      <c r="J1074" s="177"/>
      <c r="K1074" s="177"/>
      <c r="L1074" s="177"/>
      <c r="M1074" s="177"/>
    </row>
    <row r="1075" spans="1:13" s="161" customFormat="1">
      <c r="A1075" s="176"/>
      <c r="B1075" s="176"/>
      <c r="J1075" s="177"/>
      <c r="K1075" s="177"/>
      <c r="L1075" s="177"/>
      <c r="M1075" s="177"/>
    </row>
    <row r="1076" spans="1:13" s="161" customFormat="1">
      <c r="A1076" s="176"/>
      <c r="B1076" s="176"/>
      <c r="J1076" s="177"/>
      <c r="K1076" s="177"/>
      <c r="L1076" s="177"/>
      <c r="M1076" s="177"/>
    </row>
    <row r="1077" spans="1:13" s="161" customFormat="1">
      <c r="A1077" s="176"/>
      <c r="B1077" s="176"/>
      <c r="J1077" s="177"/>
      <c r="K1077" s="177"/>
      <c r="L1077" s="177"/>
      <c r="M1077" s="177"/>
    </row>
    <row r="1078" spans="1:13" s="161" customFormat="1">
      <c r="A1078" s="176"/>
      <c r="B1078" s="176"/>
      <c r="J1078" s="177"/>
      <c r="K1078" s="177"/>
      <c r="L1078" s="177"/>
      <c r="M1078" s="177"/>
    </row>
    <row r="1079" spans="1:13" s="161" customFormat="1">
      <c r="A1079" s="176"/>
      <c r="B1079" s="176"/>
      <c r="J1079" s="177"/>
      <c r="K1079" s="177"/>
      <c r="L1079" s="177"/>
      <c r="M1079" s="177"/>
    </row>
    <row r="1080" spans="1:13" s="161" customFormat="1">
      <c r="A1080" s="176"/>
      <c r="B1080" s="176"/>
      <c r="J1080" s="177"/>
      <c r="K1080" s="177"/>
      <c r="L1080" s="177"/>
      <c r="M1080" s="177"/>
    </row>
    <row r="1081" spans="1:13" s="161" customFormat="1">
      <c r="A1081" s="176"/>
      <c r="B1081" s="176"/>
      <c r="J1081" s="177"/>
      <c r="K1081" s="177"/>
      <c r="L1081" s="177"/>
      <c r="M1081" s="177"/>
    </row>
    <row r="1082" spans="1:13" s="161" customFormat="1">
      <c r="A1082" s="176"/>
      <c r="B1082" s="176"/>
      <c r="J1082" s="177"/>
      <c r="K1082" s="177"/>
      <c r="L1082" s="177"/>
      <c r="M1082" s="177"/>
    </row>
    <row r="1083" spans="1:13" s="161" customFormat="1">
      <c r="A1083" s="176"/>
      <c r="B1083" s="176"/>
      <c r="J1083" s="177"/>
      <c r="K1083" s="177"/>
      <c r="L1083" s="177"/>
      <c r="M1083" s="177"/>
    </row>
    <row r="1084" spans="1:13" s="161" customFormat="1">
      <c r="A1084" s="176"/>
      <c r="B1084" s="176"/>
      <c r="J1084" s="177"/>
      <c r="K1084" s="177"/>
      <c r="L1084" s="177"/>
      <c r="M1084" s="177"/>
    </row>
    <row r="1085" spans="1:13" s="161" customFormat="1">
      <c r="A1085" s="176"/>
      <c r="B1085" s="176"/>
      <c r="J1085" s="177"/>
      <c r="K1085" s="177"/>
      <c r="L1085" s="177"/>
      <c r="M1085" s="177"/>
    </row>
    <row r="1086" spans="1:13" s="161" customFormat="1">
      <c r="A1086" s="176"/>
      <c r="B1086" s="176"/>
      <c r="J1086" s="177"/>
      <c r="K1086" s="177"/>
      <c r="L1086" s="177"/>
      <c r="M1086" s="177"/>
    </row>
    <row r="1087" spans="1:13" s="161" customFormat="1">
      <c r="A1087" s="176"/>
      <c r="B1087" s="176"/>
      <c r="J1087" s="177"/>
      <c r="K1087" s="177"/>
      <c r="L1087" s="177"/>
      <c r="M1087" s="177"/>
    </row>
    <row r="1088" spans="1:13" s="161" customFormat="1">
      <c r="A1088" s="176"/>
      <c r="B1088" s="176"/>
      <c r="J1088" s="177"/>
      <c r="K1088" s="177"/>
      <c r="L1088" s="177"/>
      <c r="M1088" s="177"/>
    </row>
    <row r="1089" spans="1:13" s="161" customFormat="1">
      <c r="A1089" s="176"/>
      <c r="B1089" s="176"/>
      <c r="J1089" s="177"/>
      <c r="K1089" s="177"/>
      <c r="L1089" s="177"/>
      <c r="M1089" s="177"/>
    </row>
    <row r="1090" spans="1:13" s="161" customFormat="1">
      <c r="A1090" s="176"/>
      <c r="B1090" s="176"/>
      <c r="J1090" s="177"/>
      <c r="K1090" s="177"/>
      <c r="L1090" s="177"/>
      <c r="M1090" s="177"/>
    </row>
    <row r="1091" spans="1:13" s="161" customFormat="1">
      <c r="A1091" s="176"/>
      <c r="B1091" s="176"/>
      <c r="J1091" s="177"/>
      <c r="K1091" s="177"/>
      <c r="L1091" s="177"/>
      <c r="M1091" s="177"/>
    </row>
    <row r="1092" spans="1:13" s="161" customFormat="1">
      <c r="A1092" s="176"/>
      <c r="B1092" s="176"/>
      <c r="J1092" s="177"/>
      <c r="K1092" s="177"/>
      <c r="L1092" s="177"/>
      <c r="M1092" s="177"/>
    </row>
    <row r="1093" spans="1:13" s="161" customFormat="1">
      <c r="A1093" s="176"/>
      <c r="B1093" s="176"/>
      <c r="J1093" s="177"/>
      <c r="K1093" s="177"/>
      <c r="L1093" s="177"/>
      <c r="M1093" s="177"/>
    </row>
    <row r="1094" spans="1:13" s="161" customFormat="1">
      <c r="A1094" s="176"/>
      <c r="B1094" s="176"/>
      <c r="J1094" s="177"/>
      <c r="K1094" s="177"/>
      <c r="L1094" s="177"/>
      <c r="M1094" s="177"/>
    </row>
    <row r="1095" spans="1:13" s="161" customFormat="1">
      <c r="A1095" s="176"/>
      <c r="B1095" s="176"/>
      <c r="J1095" s="177"/>
      <c r="K1095" s="177"/>
      <c r="L1095" s="177"/>
      <c r="M1095" s="177"/>
    </row>
    <row r="1096" spans="1:13" s="161" customFormat="1">
      <c r="A1096" s="176"/>
      <c r="B1096" s="176"/>
      <c r="J1096" s="177"/>
      <c r="K1096" s="177"/>
      <c r="L1096" s="177"/>
      <c r="M1096" s="177"/>
    </row>
    <row r="1097" spans="1:13" s="161" customFormat="1">
      <c r="A1097" s="176"/>
      <c r="B1097" s="176"/>
      <c r="J1097" s="177"/>
      <c r="K1097" s="177"/>
      <c r="L1097" s="177"/>
      <c r="M1097" s="177"/>
    </row>
    <row r="1098" spans="1:13" s="161" customFormat="1">
      <c r="A1098" s="176"/>
      <c r="B1098" s="176"/>
      <c r="J1098" s="177"/>
      <c r="K1098" s="177"/>
      <c r="L1098" s="177"/>
      <c r="M1098" s="177"/>
    </row>
    <row r="1099" spans="1:13" s="161" customFormat="1">
      <c r="A1099" s="176"/>
      <c r="B1099" s="176"/>
      <c r="J1099" s="177"/>
      <c r="K1099" s="177"/>
      <c r="L1099" s="177"/>
      <c r="M1099" s="177"/>
    </row>
    <row r="1100" spans="1:13" s="161" customFormat="1">
      <c r="A1100" s="176"/>
      <c r="B1100" s="176"/>
      <c r="J1100" s="177"/>
      <c r="K1100" s="177"/>
      <c r="L1100" s="177"/>
      <c r="M1100" s="177"/>
    </row>
    <row r="1101" spans="1:13" s="161" customFormat="1">
      <c r="A1101" s="176"/>
      <c r="B1101" s="176"/>
      <c r="J1101" s="177"/>
      <c r="K1101" s="177"/>
      <c r="L1101" s="177"/>
      <c r="M1101" s="177"/>
    </row>
    <row r="1102" spans="1:13" s="161" customFormat="1">
      <c r="A1102" s="176"/>
      <c r="B1102" s="176"/>
      <c r="J1102" s="177"/>
      <c r="K1102" s="177"/>
      <c r="L1102" s="177"/>
      <c r="M1102" s="177"/>
    </row>
    <row r="1103" spans="1:13" s="161" customFormat="1">
      <c r="A1103" s="176"/>
      <c r="B1103" s="176"/>
      <c r="J1103" s="177"/>
      <c r="K1103" s="177"/>
      <c r="L1103" s="177"/>
      <c r="M1103" s="177"/>
    </row>
    <row r="1104" spans="1:13" s="161" customFormat="1">
      <c r="A1104" s="176"/>
      <c r="B1104" s="176"/>
      <c r="J1104" s="177"/>
      <c r="K1104" s="177"/>
      <c r="L1104" s="177"/>
      <c r="M1104" s="177"/>
    </row>
    <row r="1105" spans="1:13" s="161" customFormat="1">
      <c r="A1105" s="176"/>
      <c r="B1105" s="176"/>
      <c r="J1105" s="177"/>
      <c r="K1105" s="177"/>
      <c r="L1105" s="177"/>
      <c r="M1105" s="177"/>
    </row>
    <row r="1106" spans="1:13" s="161" customFormat="1">
      <c r="A1106" s="176"/>
      <c r="B1106" s="176"/>
      <c r="J1106" s="177"/>
      <c r="K1106" s="177"/>
      <c r="L1106" s="177"/>
      <c r="M1106" s="177"/>
    </row>
    <row r="1107" spans="1:13" s="161" customFormat="1">
      <c r="A1107" s="176"/>
      <c r="B1107" s="176"/>
      <c r="J1107" s="177"/>
      <c r="K1107" s="177"/>
      <c r="L1107" s="177"/>
      <c r="M1107" s="177"/>
    </row>
    <row r="1108" spans="1:13" s="161" customFormat="1">
      <c r="A1108" s="176"/>
      <c r="B1108" s="176"/>
      <c r="J1108" s="177"/>
      <c r="K1108" s="177"/>
      <c r="L1108" s="177"/>
      <c r="M1108" s="177"/>
    </row>
    <row r="1109" spans="1:13" s="161" customFormat="1">
      <c r="A1109" s="176"/>
      <c r="B1109" s="176"/>
      <c r="J1109" s="177"/>
      <c r="K1109" s="177"/>
      <c r="L1109" s="177"/>
      <c r="M1109" s="177"/>
    </row>
    <row r="1110" spans="1:13" s="161" customFormat="1">
      <c r="A1110" s="176"/>
      <c r="B1110" s="176"/>
      <c r="J1110" s="177"/>
      <c r="K1110" s="177"/>
      <c r="L1110" s="177"/>
      <c r="M1110" s="177"/>
    </row>
    <row r="1111" spans="1:13" s="161" customFormat="1">
      <c r="A1111" s="176"/>
      <c r="B1111" s="176"/>
      <c r="J1111" s="177"/>
      <c r="K1111" s="177"/>
      <c r="L1111" s="177"/>
      <c r="M1111" s="177"/>
    </row>
    <row r="1112" spans="1:13" s="161" customFormat="1">
      <c r="A1112" s="176"/>
      <c r="B1112" s="176"/>
      <c r="J1112" s="177"/>
      <c r="K1112" s="177"/>
      <c r="L1112" s="177"/>
      <c r="M1112" s="177"/>
    </row>
    <row r="1113" spans="1:13" s="161" customFormat="1">
      <c r="A1113" s="176"/>
      <c r="B1113" s="176"/>
      <c r="J1113" s="177"/>
      <c r="K1113" s="177"/>
      <c r="L1113" s="177"/>
      <c r="M1113" s="177"/>
    </row>
    <row r="1114" spans="1:13" s="161" customFormat="1">
      <c r="A1114" s="176"/>
      <c r="B1114" s="176"/>
      <c r="J1114" s="177"/>
      <c r="K1114" s="177"/>
      <c r="L1114" s="177"/>
      <c r="M1114" s="177"/>
    </row>
    <row r="1115" spans="1:13" s="161" customFormat="1">
      <c r="A1115" s="176"/>
      <c r="B1115" s="176"/>
      <c r="J1115" s="177"/>
      <c r="K1115" s="177"/>
      <c r="L1115" s="177"/>
      <c r="M1115" s="177"/>
    </row>
    <row r="1116" spans="1:13" s="161" customFormat="1">
      <c r="A1116" s="176"/>
      <c r="B1116" s="176"/>
      <c r="J1116" s="177"/>
      <c r="K1116" s="177"/>
      <c r="L1116" s="177"/>
      <c r="M1116" s="177"/>
    </row>
    <row r="1117" spans="1:13" s="161" customFormat="1">
      <c r="A1117" s="176"/>
      <c r="B1117" s="176"/>
      <c r="J1117" s="177"/>
      <c r="K1117" s="177"/>
      <c r="L1117" s="177"/>
      <c r="M1117" s="177"/>
    </row>
    <row r="1118" spans="1:13" s="161" customFormat="1">
      <c r="A1118" s="176"/>
      <c r="B1118" s="176"/>
      <c r="J1118" s="177"/>
      <c r="K1118" s="177"/>
      <c r="L1118" s="177"/>
      <c r="M1118" s="177"/>
    </row>
    <row r="1119" spans="1:13" s="161" customFormat="1">
      <c r="A1119" s="176"/>
      <c r="B1119" s="176"/>
      <c r="J1119" s="177"/>
      <c r="K1119" s="177"/>
      <c r="L1119" s="177"/>
      <c r="M1119" s="177"/>
    </row>
    <row r="1120" spans="1:13" s="161" customFormat="1">
      <c r="A1120" s="176"/>
      <c r="B1120" s="176"/>
      <c r="J1120" s="177"/>
      <c r="K1120" s="177"/>
      <c r="L1120" s="177"/>
      <c r="M1120" s="177"/>
    </row>
    <row r="1121" spans="1:13" s="161" customFormat="1">
      <c r="A1121" s="176"/>
      <c r="B1121" s="176"/>
      <c r="J1121" s="177"/>
      <c r="K1121" s="177"/>
      <c r="L1121" s="177"/>
      <c r="M1121" s="177"/>
    </row>
    <row r="1122" spans="1:13" s="161" customFormat="1">
      <c r="A1122" s="176"/>
      <c r="B1122" s="176"/>
      <c r="J1122" s="177"/>
      <c r="K1122" s="177"/>
      <c r="L1122" s="177"/>
      <c r="M1122" s="177"/>
    </row>
    <row r="1123" spans="1:13" s="161" customFormat="1">
      <c r="A1123" s="176"/>
      <c r="B1123" s="176"/>
      <c r="J1123" s="177"/>
      <c r="K1123" s="177"/>
      <c r="L1123" s="177"/>
      <c r="M1123" s="177"/>
    </row>
    <row r="1124" spans="1:13" s="161" customFormat="1">
      <c r="A1124" s="176"/>
      <c r="B1124" s="176"/>
      <c r="J1124" s="177"/>
      <c r="K1124" s="177"/>
      <c r="L1124" s="177"/>
      <c r="M1124" s="177"/>
    </row>
    <row r="1125" spans="1:13" s="161" customFormat="1">
      <c r="A1125" s="176"/>
      <c r="B1125" s="176"/>
      <c r="J1125" s="177"/>
      <c r="K1125" s="177"/>
      <c r="L1125" s="177"/>
      <c r="M1125" s="177"/>
    </row>
    <row r="1126" spans="1:13" s="161" customFormat="1">
      <c r="A1126" s="176"/>
      <c r="B1126" s="176"/>
      <c r="J1126" s="177"/>
      <c r="K1126" s="177"/>
      <c r="L1126" s="177"/>
      <c r="M1126" s="177"/>
    </row>
    <row r="1127" spans="1:13" s="161" customFormat="1">
      <c r="A1127" s="176"/>
      <c r="B1127" s="176"/>
      <c r="J1127" s="177"/>
      <c r="K1127" s="177"/>
      <c r="L1127" s="177"/>
      <c r="M1127" s="177"/>
    </row>
    <row r="1128" spans="1:13" s="161" customFormat="1">
      <c r="A1128" s="176"/>
      <c r="B1128" s="176"/>
      <c r="J1128" s="177"/>
      <c r="K1128" s="177"/>
      <c r="L1128" s="177"/>
      <c r="M1128" s="177"/>
    </row>
    <row r="1129" spans="1:13" s="161" customFormat="1">
      <c r="A1129" s="176"/>
      <c r="B1129" s="176"/>
      <c r="J1129" s="177"/>
      <c r="K1129" s="177"/>
      <c r="L1129" s="177"/>
      <c r="M1129" s="177"/>
    </row>
    <row r="1130" spans="1:13" s="161" customFormat="1">
      <c r="A1130" s="176"/>
      <c r="B1130" s="176"/>
      <c r="J1130" s="177"/>
      <c r="K1130" s="177"/>
      <c r="L1130" s="177"/>
      <c r="M1130" s="177"/>
    </row>
    <row r="1131" spans="1:13" s="161" customFormat="1">
      <c r="A1131" s="176"/>
      <c r="B1131" s="176"/>
      <c r="J1131" s="177"/>
      <c r="K1131" s="177"/>
      <c r="L1131" s="177"/>
      <c r="M1131" s="177"/>
    </row>
    <row r="1132" spans="1:13" s="161" customFormat="1">
      <c r="A1132" s="176"/>
      <c r="B1132" s="176"/>
      <c r="J1132" s="177"/>
      <c r="K1132" s="177"/>
      <c r="L1132" s="177"/>
      <c r="M1132" s="177"/>
    </row>
    <row r="1133" spans="1:13" s="161" customFormat="1">
      <c r="A1133" s="176"/>
      <c r="B1133" s="176"/>
      <c r="J1133" s="177"/>
      <c r="K1133" s="177"/>
      <c r="L1133" s="177"/>
      <c r="M1133" s="177"/>
    </row>
    <row r="1134" spans="1:13" s="161" customFormat="1">
      <c r="A1134" s="176"/>
      <c r="B1134" s="176"/>
      <c r="J1134" s="177"/>
      <c r="K1134" s="177"/>
      <c r="L1134" s="177"/>
      <c r="M1134" s="177"/>
    </row>
    <row r="1135" spans="1:13" s="161" customFormat="1">
      <c r="A1135" s="176"/>
      <c r="B1135" s="176"/>
      <c r="J1135" s="177"/>
      <c r="K1135" s="177"/>
      <c r="L1135" s="177"/>
      <c r="M1135" s="177"/>
    </row>
    <row r="1136" spans="1:13" s="161" customFormat="1">
      <c r="A1136" s="176"/>
      <c r="B1136" s="176"/>
      <c r="J1136" s="177"/>
      <c r="K1136" s="177"/>
      <c r="L1136" s="177"/>
      <c r="M1136" s="177"/>
    </row>
    <row r="1137" spans="1:13" s="161" customFormat="1">
      <c r="A1137" s="176"/>
      <c r="B1137" s="176"/>
      <c r="J1137" s="177"/>
      <c r="K1137" s="177"/>
      <c r="L1137" s="177"/>
      <c r="M1137" s="177"/>
    </row>
    <row r="1138" spans="1:13" s="161" customFormat="1">
      <c r="A1138" s="176"/>
      <c r="B1138" s="176"/>
      <c r="J1138" s="177"/>
      <c r="K1138" s="177"/>
      <c r="L1138" s="177"/>
      <c r="M1138" s="177"/>
    </row>
    <row r="1139" spans="1:13" s="161" customFormat="1">
      <c r="A1139" s="176"/>
      <c r="B1139" s="176"/>
      <c r="J1139" s="177"/>
      <c r="K1139" s="177"/>
      <c r="L1139" s="177"/>
      <c r="M1139" s="177"/>
    </row>
    <row r="1140" spans="1:13" s="161" customFormat="1">
      <c r="A1140" s="176"/>
      <c r="B1140" s="176"/>
      <c r="J1140" s="177"/>
      <c r="K1140" s="177"/>
      <c r="L1140" s="177"/>
      <c r="M1140" s="177"/>
    </row>
    <row r="1141" spans="1:13" s="161" customFormat="1">
      <c r="A1141" s="176"/>
      <c r="B1141" s="176"/>
      <c r="J1141" s="177"/>
      <c r="K1141" s="177"/>
      <c r="L1141" s="177"/>
      <c r="M1141" s="177"/>
    </row>
    <row r="1142" spans="1:13" s="161" customFormat="1">
      <c r="A1142" s="176"/>
      <c r="B1142" s="176"/>
      <c r="J1142" s="177"/>
      <c r="K1142" s="177"/>
      <c r="L1142" s="177"/>
      <c r="M1142" s="177"/>
    </row>
    <row r="1143" spans="1:13" s="161" customFormat="1">
      <c r="A1143" s="176"/>
      <c r="B1143" s="176"/>
      <c r="J1143" s="177"/>
      <c r="K1143" s="177"/>
      <c r="L1143" s="177"/>
      <c r="M1143" s="177"/>
    </row>
    <row r="1144" spans="1:13" s="161" customFormat="1">
      <c r="A1144" s="176"/>
      <c r="B1144" s="176"/>
      <c r="J1144" s="177"/>
      <c r="K1144" s="177"/>
      <c r="L1144" s="177"/>
      <c r="M1144" s="177"/>
    </row>
    <row r="1145" spans="1:13" s="161" customFormat="1">
      <c r="A1145" s="176"/>
      <c r="B1145" s="176"/>
      <c r="J1145" s="177"/>
      <c r="K1145" s="177"/>
      <c r="L1145" s="177"/>
      <c r="M1145" s="177"/>
    </row>
    <row r="1146" spans="1:13" s="161" customFormat="1">
      <c r="A1146" s="176"/>
      <c r="B1146" s="176"/>
      <c r="J1146" s="177"/>
      <c r="K1146" s="177"/>
      <c r="L1146" s="177"/>
      <c r="M1146" s="177"/>
    </row>
    <row r="1147" spans="1:13" s="161" customFormat="1">
      <c r="A1147" s="176"/>
      <c r="B1147" s="176"/>
      <c r="J1147" s="177"/>
      <c r="K1147" s="177"/>
      <c r="L1147" s="177"/>
      <c r="M1147" s="177"/>
    </row>
    <row r="1148" spans="1:13" s="161" customFormat="1">
      <c r="A1148" s="176"/>
      <c r="B1148" s="176"/>
      <c r="J1148" s="177"/>
      <c r="K1148" s="177"/>
      <c r="L1148" s="177"/>
      <c r="M1148" s="177"/>
    </row>
    <row r="1149" spans="1:13" s="161" customFormat="1">
      <c r="A1149" s="176"/>
      <c r="B1149" s="176"/>
      <c r="J1149" s="177"/>
      <c r="K1149" s="177"/>
      <c r="L1149" s="177"/>
      <c r="M1149" s="177"/>
    </row>
    <row r="1150" spans="1:13" s="161" customFormat="1">
      <c r="A1150" s="176"/>
      <c r="B1150" s="176"/>
      <c r="J1150" s="177"/>
      <c r="K1150" s="177"/>
      <c r="L1150" s="177"/>
      <c r="M1150" s="177"/>
    </row>
    <row r="1151" spans="1:13" s="161" customFormat="1">
      <c r="A1151" s="176"/>
      <c r="B1151" s="176"/>
      <c r="J1151" s="177"/>
      <c r="K1151" s="177"/>
      <c r="L1151" s="177"/>
      <c r="M1151" s="177"/>
    </row>
    <row r="1152" spans="1:13" s="161" customFormat="1">
      <c r="A1152" s="176"/>
      <c r="B1152" s="176"/>
      <c r="J1152" s="177"/>
      <c r="K1152" s="177"/>
      <c r="L1152" s="177"/>
      <c r="M1152" s="177"/>
    </row>
    <row r="1153" spans="1:13" s="161" customFormat="1">
      <c r="A1153" s="176"/>
      <c r="B1153" s="176"/>
      <c r="J1153" s="177"/>
      <c r="K1153" s="177"/>
      <c r="L1153" s="177"/>
      <c r="M1153" s="177"/>
    </row>
    <row r="1154" spans="1:13" s="161" customFormat="1">
      <c r="A1154" s="176"/>
      <c r="B1154" s="176"/>
      <c r="J1154" s="177"/>
      <c r="K1154" s="177"/>
      <c r="L1154" s="177"/>
      <c r="M1154" s="177"/>
    </row>
    <row r="1155" spans="1:13" s="161" customFormat="1">
      <c r="A1155" s="176"/>
      <c r="B1155" s="176"/>
      <c r="J1155" s="177"/>
      <c r="K1155" s="177"/>
      <c r="L1155" s="177"/>
      <c r="M1155" s="177"/>
    </row>
    <row r="1156" spans="1:13" s="161" customFormat="1">
      <c r="A1156" s="176"/>
      <c r="B1156" s="176"/>
      <c r="J1156" s="177"/>
      <c r="K1156" s="177"/>
      <c r="L1156" s="177"/>
      <c r="M1156" s="177"/>
    </row>
    <row r="1157" spans="1:13" s="161" customFormat="1">
      <c r="A1157" s="176"/>
      <c r="B1157" s="176"/>
      <c r="J1157" s="177"/>
      <c r="K1157" s="177"/>
      <c r="L1157" s="177"/>
      <c r="M1157" s="177"/>
    </row>
    <row r="1158" spans="1:13" s="161" customFormat="1">
      <c r="A1158" s="176"/>
      <c r="B1158" s="176"/>
      <c r="J1158" s="177"/>
      <c r="K1158" s="177"/>
      <c r="L1158" s="177"/>
      <c r="M1158" s="177"/>
    </row>
    <row r="1159" spans="1:13" s="161" customFormat="1">
      <c r="A1159" s="176"/>
      <c r="B1159" s="176"/>
      <c r="J1159" s="177"/>
      <c r="K1159" s="177"/>
      <c r="L1159" s="177"/>
      <c r="M1159" s="177"/>
    </row>
    <row r="1160" spans="1:13" s="161" customFormat="1">
      <c r="A1160" s="176"/>
      <c r="B1160" s="176"/>
      <c r="J1160" s="177"/>
      <c r="K1160" s="177"/>
      <c r="L1160" s="177"/>
      <c r="M1160" s="177"/>
    </row>
    <row r="1161" spans="1:13" s="161" customFormat="1">
      <c r="A1161" s="176"/>
      <c r="B1161" s="176"/>
      <c r="J1161" s="177"/>
      <c r="K1161" s="177"/>
      <c r="L1161" s="177"/>
      <c r="M1161" s="177"/>
    </row>
    <row r="1162" spans="1:13" s="161" customFormat="1">
      <c r="A1162" s="176"/>
      <c r="B1162" s="176"/>
      <c r="J1162" s="177"/>
      <c r="K1162" s="177"/>
      <c r="L1162" s="177"/>
      <c r="M1162" s="177"/>
    </row>
    <row r="1163" spans="1:13" s="161" customFormat="1">
      <c r="A1163" s="176"/>
      <c r="B1163" s="176"/>
      <c r="J1163" s="177"/>
      <c r="K1163" s="177"/>
      <c r="L1163" s="177"/>
      <c r="M1163" s="177"/>
    </row>
    <row r="1164" spans="1:13" s="161" customFormat="1">
      <c r="A1164" s="176"/>
      <c r="B1164" s="176"/>
      <c r="J1164" s="177"/>
      <c r="K1164" s="177"/>
      <c r="L1164" s="177"/>
      <c r="M1164" s="177"/>
    </row>
    <row r="1165" spans="1:13" s="161" customFormat="1">
      <c r="A1165" s="176"/>
      <c r="B1165" s="176"/>
      <c r="J1165" s="177"/>
      <c r="K1165" s="177"/>
      <c r="L1165" s="177"/>
      <c r="M1165" s="177"/>
    </row>
    <row r="1166" spans="1:13" s="161" customFormat="1">
      <c r="A1166" s="176"/>
      <c r="B1166" s="176"/>
      <c r="J1166" s="177"/>
      <c r="K1166" s="177"/>
      <c r="L1166" s="177"/>
      <c r="M1166" s="177"/>
    </row>
    <row r="1167" spans="1:13" s="161" customFormat="1">
      <c r="A1167" s="176"/>
      <c r="B1167" s="176"/>
      <c r="J1167" s="177"/>
      <c r="K1167" s="177"/>
      <c r="L1167" s="177"/>
      <c r="M1167" s="177"/>
    </row>
    <row r="1168" spans="1:13" s="161" customFormat="1">
      <c r="A1168" s="176"/>
      <c r="B1168" s="176"/>
      <c r="J1168" s="177"/>
      <c r="K1168" s="177"/>
      <c r="L1168" s="177"/>
      <c r="M1168" s="177"/>
    </row>
    <row r="1169" spans="1:13" s="161" customFormat="1">
      <c r="A1169" s="176"/>
      <c r="B1169" s="176"/>
      <c r="J1169" s="177"/>
      <c r="K1169" s="177"/>
      <c r="L1169" s="177"/>
      <c r="M1169" s="177"/>
    </row>
    <row r="1170" spans="1:13" s="161" customFormat="1">
      <c r="A1170" s="176"/>
      <c r="B1170" s="176"/>
      <c r="J1170" s="177"/>
      <c r="K1170" s="177"/>
      <c r="L1170" s="177"/>
      <c r="M1170" s="177"/>
    </row>
    <row r="1171" spans="1:13" s="161" customFormat="1">
      <c r="A1171" s="176"/>
      <c r="B1171" s="176"/>
      <c r="J1171" s="177"/>
      <c r="K1171" s="177"/>
      <c r="L1171" s="177"/>
      <c r="M1171" s="177"/>
    </row>
    <row r="1172" spans="1:13" s="161" customFormat="1">
      <c r="A1172" s="176"/>
      <c r="B1172" s="176"/>
      <c r="J1172" s="177"/>
      <c r="K1172" s="177"/>
      <c r="L1172" s="177"/>
      <c r="M1172" s="177"/>
    </row>
    <row r="1173" spans="1:13" s="161" customFormat="1">
      <c r="A1173" s="176"/>
      <c r="B1173" s="176"/>
      <c r="J1173" s="177"/>
      <c r="K1173" s="177"/>
      <c r="L1173" s="177"/>
      <c r="M1173" s="177"/>
    </row>
    <row r="1174" spans="1:13" s="161" customFormat="1">
      <c r="A1174" s="176"/>
      <c r="B1174" s="176"/>
      <c r="J1174" s="177"/>
      <c r="K1174" s="177"/>
      <c r="L1174" s="177"/>
      <c r="M1174" s="177"/>
    </row>
    <row r="1175" spans="1:13" s="161" customFormat="1">
      <c r="A1175" s="176"/>
      <c r="B1175" s="176"/>
      <c r="J1175" s="177"/>
      <c r="K1175" s="177"/>
      <c r="L1175" s="177"/>
      <c r="M1175" s="177"/>
    </row>
    <row r="1176" spans="1:13" s="161" customFormat="1">
      <c r="A1176" s="176"/>
      <c r="B1176" s="176"/>
      <c r="J1176" s="177"/>
      <c r="K1176" s="177"/>
      <c r="L1176" s="177"/>
      <c r="M1176" s="177"/>
    </row>
    <row r="1177" spans="1:13" s="161" customFormat="1">
      <c r="A1177" s="176"/>
      <c r="B1177" s="176"/>
      <c r="J1177" s="177"/>
      <c r="K1177" s="177"/>
      <c r="L1177" s="177"/>
      <c r="M1177" s="177"/>
    </row>
    <row r="1178" spans="1:13" s="161" customFormat="1">
      <c r="A1178" s="176"/>
      <c r="B1178" s="176"/>
      <c r="J1178" s="177"/>
      <c r="K1178" s="177"/>
      <c r="L1178" s="177"/>
      <c r="M1178" s="177"/>
    </row>
    <row r="1179" spans="1:13" s="161" customFormat="1">
      <c r="A1179" s="176"/>
      <c r="B1179" s="176"/>
      <c r="J1179" s="177"/>
      <c r="K1179" s="177"/>
      <c r="L1179" s="177"/>
      <c r="M1179" s="177"/>
    </row>
    <row r="1180" spans="1:13" s="161" customFormat="1">
      <c r="A1180" s="176"/>
      <c r="B1180" s="176"/>
      <c r="J1180" s="177"/>
      <c r="K1180" s="177"/>
      <c r="L1180" s="177"/>
      <c r="M1180" s="177"/>
    </row>
    <row r="1181" spans="1:13" s="161" customFormat="1">
      <c r="A1181" s="176"/>
      <c r="B1181" s="176"/>
      <c r="J1181" s="177"/>
      <c r="K1181" s="177"/>
      <c r="L1181" s="177"/>
      <c r="M1181" s="177"/>
    </row>
    <row r="1182" spans="1:13" s="161" customFormat="1">
      <c r="A1182" s="176"/>
      <c r="B1182" s="176"/>
      <c r="J1182" s="177"/>
      <c r="K1182" s="177"/>
      <c r="L1182" s="177"/>
      <c r="M1182" s="177"/>
    </row>
    <row r="1183" spans="1:13" s="161" customFormat="1">
      <c r="A1183" s="176"/>
      <c r="B1183" s="176"/>
      <c r="J1183" s="177"/>
      <c r="K1183" s="177"/>
      <c r="L1183" s="177"/>
      <c r="M1183" s="177"/>
    </row>
    <row r="1184" spans="1:13" s="161" customFormat="1">
      <c r="A1184" s="176"/>
      <c r="B1184" s="176"/>
      <c r="J1184" s="177"/>
      <c r="K1184" s="177"/>
      <c r="L1184" s="177"/>
      <c r="M1184" s="177"/>
    </row>
    <row r="1185" spans="1:13" s="161" customFormat="1">
      <c r="A1185" s="176"/>
      <c r="B1185" s="176"/>
      <c r="J1185" s="177"/>
      <c r="K1185" s="177"/>
      <c r="L1185" s="177"/>
      <c r="M1185" s="177"/>
    </row>
    <row r="1186" spans="1:13" s="161" customFormat="1">
      <c r="A1186" s="176"/>
      <c r="B1186" s="176"/>
      <c r="J1186" s="177"/>
      <c r="K1186" s="177"/>
      <c r="L1186" s="177"/>
      <c r="M1186" s="177"/>
    </row>
    <row r="1187" spans="1:13" s="161" customFormat="1">
      <c r="A1187" s="176"/>
      <c r="B1187" s="176"/>
      <c r="J1187" s="177"/>
      <c r="K1187" s="177"/>
      <c r="L1187" s="177"/>
      <c r="M1187" s="177"/>
    </row>
    <row r="1188" spans="1:13" s="161" customFormat="1">
      <c r="A1188" s="176"/>
      <c r="B1188" s="176"/>
      <c r="J1188" s="177"/>
      <c r="K1188" s="177"/>
      <c r="L1188" s="177"/>
      <c r="M1188" s="177"/>
    </row>
    <row r="1189" spans="1:13" s="161" customFormat="1">
      <c r="A1189" s="176"/>
      <c r="B1189" s="176"/>
      <c r="J1189" s="177"/>
      <c r="K1189" s="177"/>
      <c r="L1189" s="177"/>
      <c r="M1189" s="177"/>
    </row>
    <row r="1190" spans="1:13" s="161" customFormat="1">
      <c r="A1190" s="176"/>
      <c r="B1190" s="176"/>
      <c r="J1190" s="177"/>
      <c r="K1190" s="177"/>
      <c r="L1190" s="177"/>
      <c r="M1190" s="177"/>
    </row>
    <row r="1191" spans="1:13" s="161" customFormat="1">
      <c r="A1191" s="176"/>
      <c r="B1191" s="176"/>
      <c r="J1191" s="177"/>
      <c r="K1191" s="177"/>
      <c r="L1191" s="177"/>
      <c r="M1191" s="177"/>
    </row>
    <row r="1192" spans="1:13" s="161" customFormat="1">
      <c r="A1192" s="176"/>
      <c r="B1192" s="176"/>
      <c r="J1192" s="177"/>
      <c r="K1192" s="177"/>
      <c r="L1192" s="177"/>
      <c r="M1192" s="177"/>
    </row>
    <row r="1193" spans="1:13" s="161" customFormat="1">
      <c r="A1193" s="176"/>
      <c r="B1193" s="176"/>
      <c r="J1193" s="177"/>
      <c r="K1193" s="177"/>
      <c r="L1193" s="177"/>
      <c r="M1193" s="177"/>
    </row>
    <row r="1194" spans="1:13" s="161" customFormat="1">
      <c r="A1194" s="176"/>
      <c r="B1194" s="176"/>
      <c r="J1194" s="177"/>
      <c r="K1194" s="177"/>
      <c r="L1194" s="177"/>
      <c r="M1194" s="177"/>
    </row>
    <row r="1195" spans="1:13" s="161" customFormat="1">
      <c r="A1195" s="176"/>
      <c r="B1195" s="176"/>
      <c r="J1195" s="177"/>
      <c r="K1195" s="177"/>
      <c r="L1195" s="177"/>
      <c r="M1195" s="177"/>
    </row>
    <row r="1196" spans="1:13" s="161" customFormat="1">
      <c r="A1196" s="176"/>
      <c r="B1196" s="176"/>
      <c r="J1196" s="177"/>
      <c r="K1196" s="177"/>
      <c r="L1196" s="177"/>
      <c r="M1196" s="177"/>
    </row>
    <row r="1197" spans="1:13" s="161" customFormat="1">
      <c r="A1197" s="176"/>
      <c r="B1197" s="176"/>
      <c r="J1197" s="177"/>
      <c r="K1197" s="177"/>
      <c r="L1197" s="177"/>
      <c r="M1197" s="177"/>
    </row>
    <row r="1198" spans="1:13" s="161" customFormat="1">
      <c r="A1198" s="176"/>
      <c r="B1198" s="176"/>
      <c r="J1198" s="177"/>
      <c r="K1198" s="177"/>
      <c r="L1198" s="177"/>
      <c r="M1198" s="177"/>
    </row>
    <row r="1199" spans="1:13" s="161" customFormat="1">
      <c r="A1199" s="176"/>
      <c r="B1199" s="176"/>
      <c r="J1199" s="177"/>
      <c r="K1199" s="177"/>
      <c r="L1199" s="177"/>
      <c r="M1199" s="177"/>
    </row>
    <row r="1200" spans="1:13" s="161" customFormat="1">
      <c r="A1200" s="176"/>
      <c r="B1200" s="176"/>
      <c r="J1200" s="177"/>
      <c r="K1200" s="177"/>
      <c r="L1200" s="177"/>
      <c r="M1200" s="177"/>
    </row>
    <row r="1201" spans="1:13" s="161" customFormat="1">
      <c r="A1201" s="176"/>
      <c r="B1201" s="176"/>
      <c r="J1201" s="177"/>
      <c r="K1201" s="177"/>
      <c r="L1201" s="177"/>
      <c r="M1201" s="177"/>
    </row>
    <row r="1202" spans="1:13" s="161" customFormat="1">
      <c r="A1202" s="176"/>
      <c r="B1202" s="176"/>
      <c r="J1202" s="177"/>
      <c r="K1202" s="177"/>
      <c r="L1202" s="177"/>
      <c r="M1202" s="177"/>
    </row>
    <row r="1203" spans="1:13" s="161" customFormat="1">
      <c r="A1203" s="176"/>
      <c r="B1203" s="176"/>
      <c r="J1203" s="177"/>
      <c r="K1203" s="177"/>
      <c r="L1203" s="177"/>
      <c r="M1203" s="177"/>
    </row>
    <row r="1204" spans="1:13" s="161" customFormat="1">
      <c r="A1204" s="176"/>
      <c r="B1204" s="176"/>
      <c r="J1204" s="177"/>
      <c r="K1204" s="177"/>
      <c r="L1204" s="177"/>
      <c r="M1204" s="177"/>
    </row>
    <row r="1205" spans="1:13" s="161" customFormat="1">
      <c r="A1205" s="176"/>
      <c r="B1205" s="176"/>
      <c r="J1205" s="177"/>
      <c r="K1205" s="177"/>
      <c r="L1205" s="177"/>
      <c r="M1205" s="177"/>
    </row>
    <row r="1206" spans="1:13" s="161" customFormat="1">
      <c r="A1206" s="176"/>
      <c r="B1206" s="176"/>
      <c r="J1206" s="177"/>
      <c r="K1206" s="177"/>
      <c r="L1206" s="177"/>
      <c r="M1206" s="177"/>
    </row>
    <row r="1207" spans="1:13" s="161" customFormat="1">
      <c r="A1207" s="176"/>
      <c r="B1207" s="176"/>
      <c r="J1207" s="177"/>
      <c r="K1207" s="177"/>
      <c r="L1207" s="177"/>
      <c r="M1207" s="177"/>
    </row>
    <row r="1208" spans="1:13" s="161" customFormat="1">
      <c r="A1208" s="176"/>
      <c r="B1208" s="176"/>
      <c r="J1208" s="177"/>
      <c r="K1208" s="177"/>
      <c r="L1208" s="177"/>
      <c r="M1208" s="177"/>
    </row>
    <row r="1209" spans="1:13" s="161" customFormat="1">
      <c r="A1209" s="176"/>
      <c r="B1209" s="176"/>
      <c r="J1209" s="177"/>
      <c r="K1209" s="177"/>
      <c r="L1209" s="177"/>
      <c r="M1209" s="177"/>
    </row>
    <row r="1210" spans="1:13" s="161" customFormat="1">
      <c r="A1210" s="176"/>
      <c r="B1210" s="176"/>
      <c r="J1210" s="177"/>
      <c r="K1210" s="177"/>
      <c r="L1210" s="177"/>
      <c r="M1210" s="177"/>
    </row>
    <row r="1211" spans="1:13" s="161" customFormat="1">
      <c r="A1211" s="176"/>
      <c r="B1211" s="176"/>
      <c r="J1211" s="177"/>
      <c r="K1211" s="177"/>
      <c r="L1211" s="177"/>
      <c r="M1211" s="177"/>
    </row>
    <row r="1212" spans="1:13" s="161" customFormat="1">
      <c r="A1212" s="176"/>
      <c r="B1212" s="176"/>
      <c r="J1212" s="177"/>
      <c r="K1212" s="177"/>
      <c r="L1212" s="177"/>
      <c r="M1212" s="177"/>
    </row>
    <row r="1213" spans="1:13" s="161" customFormat="1">
      <c r="A1213" s="176"/>
      <c r="B1213" s="176"/>
      <c r="J1213" s="177"/>
      <c r="K1213" s="177"/>
      <c r="L1213" s="177"/>
      <c r="M1213" s="177"/>
    </row>
    <row r="1214" spans="1:13" s="161" customFormat="1">
      <c r="A1214" s="176"/>
      <c r="B1214" s="176"/>
      <c r="J1214" s="177"/>
      <c r="K1214" s="177"/>
      <c r="L1214" s="177"/>
      <c r="M1214" s="177"/>
    </row>
    <row r="1215" spans="1:13" s="161" customFormat="1">
      <c r="A1215" s="176"/>
      <c r="B1215" s="176"/>
      <c r="J1215" s="177"/>
      <c r="K1215" s="177"/>
      <c r="L1215" s="177"/>
      <c r="M1215" s="177"/>
    </row>
    <row r="1216" spans="1:13" s="161" customFormat="1">
      <c r="A1216" s="176"/>
      <c r="B1216" s="176"/>
      <c r="J1216" s="177"/>
      <c r="K1216" s="177"/>
      <c r="L1216" s="177"/>
      <c r="M1216" s="177"/>
    </row>
    <row r="1217" spans="1:13" s="161" customFormat="1">
      <c r="A1217" s="176"/>
      <c r="B1217" s="176"/>
      <c r="J1217" s="177"/>
      <c r="K1217" s="177"/>
      <c r="L1217" s="177"/>
      <c r="M1217" s="177"/>
    </row>
    <row r="1218" spans="1:13" s="161" customFormat="1">
      <c r="A1218" s="176"/>
      <c r="B1218" s="176"/>
      <c r="J1218" s="177"/>
      <c r="K1218" s="177"/>
      <c r="L1218" s="177"/>
      <c r="M1218" s="177"/>
    </row>
    <row r="1219" spans="1:13" s="161" customFormat="1">
      <c r="A1219" s="176"/>
      <c r="B1219" s="176"/>
      <c r="J1219" s="177"/>
      <c r="K1219" s="177"/>
      <c r="L1219" s="177"/>
      <c r="M1219" s="177"/>
    </row>
    <row r="1220" spans="1:13" s="161" customFormat="1">
      <c r="A1220" s="176"/>
      <c r="B1220" s="176"/>
      <c r="J1220" s="177"/>
      <c r="K1220" s="177"/>
      <c r="L1220" s="177"/>
      <c r="M1220" s="177"/>
    </row>
    <row r="1221" spans="1:13" s="161" customFormat="1">
      <c r="A1221" s="176"/>
      <c r="B1221" s="176"/>
      <c r="J1221" s="177"/>
      <c r="K1221" s="177"/>
      <c r="L1221" s="177"/>
      <c r="M1221" s="177"/>
    </row>
    <row r="1222" spans="1:13" s="161" customFormat="1">
      <c r="A1222" s="176"/>
      <c r="B1222" s="176"/>
      <c r="J1222" s="177"/>
      <c r="K1222" s="177"/>
      <c r="L1222" s="177"/>
      <c r="M1222" s="177"/>
    </row>
    <row r="1223" spans="1:13" s="161" customFormat="1">
      <c r="A1223" s="176"/>
      <c r="B1223" s="176"/>
      <c r="J1223" s="177"/>
      <c r="K1223" s="177"/>
      <c r="L1223" s="177"/>
      <c r="M1223" s="177"/>
    </row>
    <row r="1224" spans="1:13" s="161" customFormat="1">
      <c r="A1224" s="176"/>
      <c r="B1224" s="176"/>
      <c r="J1224" s="177"/>
      <c r="K1224" s="177"/>
      <c r="L1224" s="177"/>
      <c r="M1224" s="177"/>
    </row>
    <row r="1225" spans="1:13" s="161" customFormat="1">
      <c r="A1225" s="176"/>
      <c r="B1225" s="176"/>
      <c r="J1225" s="177"/>
      <c r="K1225" s="177"/>
      <c r="L1225" s="177"/>
      <c r="M1225" s="177"/>
    </row>
    <row r="1226" spans="1:13" s="161" customFormat="1">
      <c r="A1226" s="176"/>
      <c r="B1226" s="176"/>
      <c r="J1226" s="177"/>
      <c r="K1226" s="177"/>
      <c r="L1226" s="177"/>
      <c r="M1226" s="177"/>
    </row>
    <row r="1227" spans="1:13" s="161" customFormat="1">
      <c r="A1227" s="176"/>
      <c r="B1227" s="176"/>
      <c r="J1227" s="177"/>
      <c r="K1227" s="177"/>
      <c r="L1227" s="177"/>
      <c r="M1227" s="177"/>
    </row>
    <row r="1228" spans="1:13" s="161" customFormat="1">
      <c r="A1228" s="176"/>
      <c r="B1228" s="176"/>
      <c r="J1228" s="177"/>
      <c r="K1228" s="177"/>
      <c r="L1228" s="177"/>
      <c r="M1228" s="177"/>
    </row>
    <row r="1229" spans="1:13" s="161" customFormat="1">
      <c r="A1229" s="176"/>
      <c r="B1229" s="176"/>
      <c r="J1229" s="177"/>
      <c r="K1229" s="177"/>
      <c r="L1229" s="177"/>
      <c r="M1229" s="177"/>
    </row>
    <row r="1230" spans="1:13" s="161" customFormat="1">
      <c r="A1230" s="176"/>
      <c r="B1230" s="176"/>
      <c r="J1230" s="177"/>
      <c r="K1230" s="177"/>
      <c r="L1230" s="177"/>
      <c r="M1230" s="177"/>
    </row>
    <row r="1231" spans="1:13" s="161" customFormat="1">
      <c r="A1231" s="176"/>
      <c r="B1231" s="176"/>
      <c r="J1231" s="177"/>
      <c r="K1231" s="177"/>
      <c r="L1231" s="177"/>
      <c r="M1231" s="177"/>
    </row>
    <row r="1232" spans="1:13" s="161" customFormat="1">
      <c r="A1232" s="176"/>
      <c r="B1232" s="176"/>
      <c r="J1232" s="177"/>
      <c r="K1232" s="177"/>
      <c r="L1232" s="177"/>
      <c r="M1232" s="177"/>
    </row>
    <row r="1233" spans="1:13" s="161" customFormat="1">
      <c r="A1233" s="176"/>
      <c r="B1233" s="176"/>
      <c r="J1233" s="177"/>
      <c r="K1233" s="177"/>
      <c r="L1233" s="177"/>
      <c r="M1233" s="177"/>
    </row>
    <row r="1234" spans="1:13" s="161" customFormat="1">
      <c r="A1234" s="176"/>
      <c r="B1234" s="176"/>
      <c r="J1234" s="177"/>
      <c r="K1234" s="177"/>
      <c r="L1234" s="177"/>
      <c r="M1234" s="177"/>
    </row>
    <row r="1235" spans="1:13" s="161" customFormat="1">
      <c r="A1235" s="176"/>
      <c r="B1235" s="176"/>
      <c r="J1235" s="177"/>
      <c r="K1235" s="177"/>
      <c r="L1235" s="177"/>
      <c r="M1235" s="177"/>
    </row>
    <row r="1236" spans="1:13" s="161" customFormat="1">
      <c r="A1236" s="176"/>
      <c r="B1236" s="176"/>
      <c r="J1236" s="177"/>
      <c r="K1236" s="177"/>
      <c r="L1236" s="177"/>
      <c r="M1236" s="177"/>
    </row>
    <row r="1237" spans="1:13" s="161" customFormat="1">
      <c r="A1237" s="176"/>
      <c r="B1237" s="176"/>
      <c r="J1237" s="177"/>
      <c r="K1237" s="177"/>
      <c r="L1237" s="177"/>
      <c r="M1237" s="177"/>
    </row>
    <row r="1238" spans="1:13" s="161" customFormat="1">
      <c r="A1238" s="176"/>
      <c r="B1238" s="176"/>
      <c r="J1238" s="177"/>
      <c r="K1238" s="177"/>
      <c r="L1238" s="177"/>
      <c r="M1238" s="177"/>
    </row>
    <row r="1239" spans="1:13" s="161" customFormat="1">
      <c r="A1239" s="176"/>
      <c r="B1239" s="176"/>
      <c r="J1239" s="177"/>
      <c r="K1239" s="177"/>
      <c r="L1239" s="177"/>
      <c r="M1239" s="177"/>
    </row>
    <row r="1240" spans="1:13" s="161" customFormat="1">
      <c r="A1240" s="176"/>
      <c r="B1240" s="176"/>
      <c r="J1240" s="177"/>
      <c r="K1240" s="177"/>
      <c r="L1240" s="177"/>
      <c r="M1240" s="177"/>
    </row>
    <row r="1241" spans="1:13" s="161" customFormat="1">
      <c r="A1241" s="176"/>
      <c r="B1241" s="176"/>
      <c r="J1241" s="177"/>
      <c r="K1241" s="177"/>
      <c r="L1241" s="177"/>
      <c r="M1241" s="177"/>
    </row>
    <row r="1242" spans="1:13" s="161" customFormat="1">
      <c r="A1242" s="176"/>
      <c r="B1242" s="176"/>
      <c r="J1242" s="177"/>
      <c r="K1242" s="177"/>
      <c r="L1242" s="177"/>
      <c r="M1242" s="177"/>
    </row>
    <row r="1243" spans="1:13" s="161" customFormat="1">
      <c r="A1243" s="176"/>
      <c r="B1243" s="176"/>
      <c r="J1243" s="177"/>
      <c r="K1243" s="177"/>
      <c r="L1243" s="177"/>
      <c r="M1243" s="177"/>
    </row>
    <row r="1244" spans="1:13" s="161" customFormat="1">
      <c r="A1244" s="176"/>
      <c r="B1244" s="176"/>
      <c r="J1244" s="177"/>
      <c r="K1244" s="177"/>
      <c r="L1244" s="177"/>
      <c r="M1244" s="177"/>
    </row>
    <row r="1245" spans="1:13" s="161" customFormat="1">
      <c r="A1245" s="176"/>
      <c r="B1245" s="176"/>
      <c r="J1245" s="177"/>
      <c r="K1245" s="177"/>
      <c r="L1245" s="177"/>
      <c r="M1245" s="177"/>
    </row>
    <row r="1246" spans="1:13" s="161" customFormat="1">
      <c r="A1246" s="176"/>
      <c r="B1246" s="176"/>
      <c r="J1246" s="177"/>
      <c r="K1246" s="177"/>
      <c r="L1246" s="177"/>
      <c r="M1246" s="177"/>
    </row>
    <row r="1247" spans="1:13" s="161" customFormat="1">
      <c r="A1247" s="176"/>
      <c r="B1247" s="176"/>
      <c r="J1247" s="177"/>
      <c r="K1247" s="177"/>
      <c r="L1247" s="177"/>
      <c r="M1247" s="177"/>
    </row>
    <row r="1248" spans="1:13" s="161" customFormat="1">
      <c r="A1248" s="176"/>
      <c r="B1248" s="176"/>
      <c r="J1248" s="177"/>
      <c r="K1248" s="177"/>
      <c r="L1248" s="177"/>
      <c r="M1248" s="177"/>
    </row>
    <row r="1249" spans="1:13" s="161" customFormat="1">
      <c r="A1249" s="176"/>
      <c r="B1249" s="176"/>
      <c r="J1249" s="177"/>
      <c r="K1249" s="177"/>
      <c r="L1249" s="177"/>
      <c r="M1249" s="177"/>
    </row>
    <row r="1250" spans="1:13" s="161" customFormat="1">
      <c r="A1250" s="176"/>
      <c r="B1250" s="176"/>
      <c r="J1250" s="177"/>
      <c r="K1250" s="177"/>
      <c r="L1250" s="177"/>
      <c r="M1250" s="177"/>
    </row>
    <row r="1251" spans="1:13" s="161" customFormat="1">
      <c r="A1251" s="176"/>
      <c r="B1251" s="176"/>
      <c r="J1251" s="177"/>
      <c r="K1251" s="177"/>
      <c r="L1251" s="177"/>
      <c r="M1251" s="177"/>
    </row>
    <row r="1252" spans="1:13" s="161" customFormat="1">
      <c r="A1252" s="176"/>
      <c r="B1252" s="176"/>
      <c r="J1252" s="177"/>
      <c r="K1252" s="177"/>
      <c r="L1252" s="177"/>
      <c r="M1252" s="177"/>
    </row>
    <row r="1253" spans="1:13" s="161" customFormat="1">
      <c r="A1253" s="176"/>
      <c r="B1253" s="176"/>
      <c r="J1253" s="177"/>
      <c r="K1253" s="177"/>
      <c r="L1253" s="177"/>
      <c r="M1253" s="177"/>
    </row>
    <row r="1254" spans="1:13" s="161" customFormat="1">
      <c r="A1254" s="176"/>
      <c r="B1254" s="176"/>
      <c r="J1254" s="177"/>
      <c r="K1254" s="177"/>
      <c r="L1254" s="177"/>
      <c r="M1254" s="177"/>
    </row>
    <row r="1255" spans="1:13" s="161" customFormat="1">
      <c r="A1255" s="176"/>
      <c r="B1255" s="176"/>
      <c r="J1255" s="177"/>
      <c r="K1255" s="177"/>
      <c r="L1255" s="177"/>
      <c r="M1255" s="177"/>
    </row>
    <row r="1256" spans="1:13" s="161" customFormat="1">
      <c r="A1256" s="176"/>
      <c r="B1256" s="176"/>
      <c r="J1256" s="177"/>
      <c r="K1256" s="177"/>
      <c r="L1256" s="177"/>
      <c r="M1256" s="177"/>
    </row>
    <row r="1257" spans="1:13" s="161" customFormat="1">
      <c r="A1257" s="176"/>
      <c r="B1257" s="176"/>
      <c r="J1257" s="177"/>
      <c r="K1257" s="177"/>
      <c r="L1257" s="177"/>
      <c r="M1257" s="177"/>
    </row>
    <row r="1258" spans="1:13" s="161" customFormat="1">
      <c r="A1258" s="176"/>
      <c r="B1258" s="176"/>
      <c r="J1258" s="177"/>
      <c r="K1258" s="177"/>
      <c r="L1258" s="177"/>
      <c r="M1258" s="177"/>
    </row>
    <row r="1259" spans="1:13" s="161" customFormat="1">
      <c r="A1259" s="176"/>
      <c r="B1259" s="176"/>
      <c r="J1259" s="177"/>
      <c r="K1259" s="177"/>
      <c r="L1259" s="177"/>
      <c r="M1259" s="177"/>
    </row>
    <row r="1260" spans="1:13" s="161" customFormat="1">
      <c r="A1260" s="176"/>
      <c r="B1260" s="176"/>
      <c r="J1260" s="177"/>
      <c r="K1260" s="177"/>
      <c r="L1260" s="177"/>
      <c r="M1260" s="177"/>
    </row>
    <row r="1261" spans="1:13" s="161" customFormat="1">
      <c r="A1261" s="176"/>
      <c r="B1261" s="176"/>
      <c r="J1261" s="177"/>
      <c r="K1261" s="177"/>
      <c r="L1261" s="177"/>
      <c r="M1261" s="177"/>
    </row>
    <row r="1262" spans="1:13" s="161" customFormat="1">
      <c r="A1262" s="176"/>
      <c r="B1262" s="176"/>
      <c r="J1262" s="177"/>
      <c r="K1262" s="177"/>
      <c r="L1262" s="177"/>
      <c r="M1262" s="177"/>
    </row>
    <row r="1263" spans="1:13" s="161" customFormat="1">
      <c r="A1263" s="176"/>
      <c r="B1263" s="176"/>
      <c r="J1263" s="177"/>
      <c r="K1263" s="177"/>
      <c r="L1263" s="177"/>
      <c r="M1263" s="177"/>
    </row>
    <row r="1264" spans="1:13" s="161" customFormat="1">
      <c r="A1264" s="176"/>
      <c r="B1264" s="176"/>
      <c r="J1264" s="177"/>
      <c r="K1264" s="177"/>
      <c r="L1264" s="177"/>
      <c r="M1264" s="177"/>
    </row>
    <row r="1265" spans="1:13" s="161" customFormat="1">
      <c r="A1265" s="176"/>
      <c r="B1265" s="176"/>
      <c r="J1265" s="177"/>
      <c r="K1265" s="177"/>
      <c r="L1265" s="177"/>
      <c r="M1265" s="177"/>
    </row>
    <row r="1266" spans="1:13" s="161" customFormat="1">
      <c r="A1266" s="176"/>
      <c r="B1266" s="176"/>
      <c r="J1266" s="177"/>
      <c r="K1266" s="177"/>
      <c r="L1266" s="177"/>
      <c r="M1266" s="177"/>
    </row>
    <row r="1267" spans="1:13" s="161" customFormat="1">
      <c r="A1267" s="176"/>
      <c r="B1267" s="176"/>
      <c r="J1267" s="177"/>
      <c r="K1267" s="177"/>
      <c r="L1267" s="177"/>
      <c r="M1267" s="177"/>
    </row>
    <row r="1268" spans="1:13" s="161" customFormat="1">
      <c r="A1268" s="176"/>
      <c r="B1268" s="176"/>
      <c r="J1268" s="177"/>
      <c r="K1268" s="177"/>
      <c r="L1268" s="177"/>
      <c r="M1268" s="177"/>
    </row>
    <row r="1269" spans="1:13" s="161" customFormat="1">
      <c r="A1269" s="176"/>
      <c r="B1269" s="176"/>
      <c r="J1269" s="177"/>
      <c r="K1269" s="177"/>
      <c r="L1269" s="177"/>
      <c r="M1269" s="177"/>
    </row>
    <row r="1270" spans="1:13" s="161" customFormat="1">
      <c r="A1270" s="176"/>
      <c r="B1270" s="176"/>
      <c r="J1270" s="177"/>
      <c r="K1270" s="177"/>
      <c r="L1270" s="177"/>
      <c r="M1270" s="177"/>
    </row>
    <row r="1271" spans="1:13" s="161" customFormat="1">
      <c r="A1271" s="176"/>
      <c r="B1271" s="176"/>
      <c r="J1271" s="177"/>
      <c r="K1271" s="177"/>
      <c r="L1271" s="177"/>
      <c r="M1271" s="177"/>
    </row>
    <row r="1272" spans="1:13" s="161" customFormat="1">
      <c r="A1272" s="176"/>
      <c r="B1272" s="176"/>
      <c r="J1272" s="177"/>
      <c r="K1272" s="177"/>
      <c r="L1272" s="177"/>
      <c r="M1272" s="177"/>
    </row>
    <row r="1273" spans="1:13" s="161" customFormat="1">
      <c r="A1273" s="176"/>
      <c r="B1273" s="176"/>
      <c r="J1273" s="177"/>
      <c r="K1273" s="177"/>
      <c r="L1273" s="177"/>
      <c r="M1273" s="177"/>
    </row>
    <row r="1274" spans="1:13" s="161" customFormat="1">
      <c r="A1274" s="176"/>
      <c r="B1274" s="176"/>
      <c r="J1274" s="177"/>
      <c r="K1274" s="177"/>
      <c r="L1274" s="177"/>
      <c r="M1274" s="177"/>
    </row>
    <row r="1275" spans="1:13" s="161" customFormat="1">
      <c r="A1275" s="176"/>
      <c r="B1275" s="176"/>
      <c r="J1275" s="177"/>
      <c r="K1275" s="177"/>
      <c r="L1275" s="177"/>
      <c r="M1275" s="177"/>
    </row>
    <row r="1276" spans="1:13" s="161" customFormat="1">
      <c r="A1276" s="176"/>
      <c r="B1276" s="176"/>
      <c r="J1276" s="177"/>
      <c r="K1276" s="177"/>
      <c r="L1276" s="177"/>
      <c r="M1276" s="177"/>
    </row>
    <row r="1277" spans="1:13" s="161" customFormat="1">
      <c r="A1277" s="176"/>
      <c r="B1277" s="176"/>
      <c r="J1277" s="177"/>
      <c r="K1277" s="177"/>
      <c r="L1277" s="177"/>
      <c r="M1277" s="177"/>
    </row>
    <row r="1278" spans="1:13" s="161" customFormat="1">
      <c r="A1278" s="176"/>
      <c r="B1278" s="176"/>
      <c r="J1278" s="177"/>
      <c r="K1278" s="177"/>
      <c r="L1278" s="177"/>
      <c r="M1278" s="177"/>
    </row>
    <row r="1279" spans="1:13" s="161" customFormat="1">
      <c r="A1279" s="176"/>
      <c r="B1279" s="176"/>
      <c r="J1279" s="177"/>
      <c r="K1279" s="177"/>
      <c r="L1279" s="177"/>
      <c r="M1279" s="177"/>
    </row>
    <row r="1280" spans="1:13" s="161" customFormat="1">
      <c r="A1280" s="176"/>
      <c r="B1280" s="176"/>
      <c r="J1280" s="177"/>
      <c r="K1280" s="177"/>
      <c r="L1280" s="177"/>
      <c r="M1280" s="177"/>
    </row>
    <row r="1281" spans="1:13" s="161" customFormat="1">
      <c r="A1281" s="176"/>
      <c r="B1281" s="176"/>
      <c r="J1281" s="177"/>
      <c r="K1281" s="177"/>
      <c r="L1281" s="177"/>
      <c r="M1281" s="177"/>
    </row>
    <row r="1282" spans="1:13" s="161" customFormat="1">
      <c r="A1282" s="176"/>
      <c r="B1282" s="176"/>
      <c r="J1282" s="177"/>
      <c r="K1282" s="177"/>
      <c r="L1282" s="177"/>
      <c r="M1282" s="177"/>
    </row>
    <row r="1283" spans="1:13" s="161" customFormat="1">
      <c r="A1283" s="176"/>
      <c r="B1283" s="176"/>
      <c r="J1283" s="177"/>
      <c r="K1283" s="177"/>
      <c r="L1283" s="177"/>
      <c r="M1283" s="177"/>
    </row>
    <row r="1284" spans="1:13" s="161" customFormat="1">
      <c r="A1284" s="176"/>
      <c r="B1284" s="176"/>
      <c r="J1284" s="177"/>
      <c r="K1284" s="177"/>
      <c r="L1284" s="177"/>
      <c r="M1284" s="177"/>
    </row>
    <row r="1285" spans="1:13" s="161" customFormat="1">
      <c r="A1285" s="176"/>
      <c r="B1285" s="176"/>
      <c r="J1285" s="177"/>
      <c r="K1285" s="177"/>
      <c r="L1285" s="177"/>
      <c r="M1285" s="177"/>
    </row>
    <row r="1286" spans="1:13" s="161" customFormat="1">
      <c r="A1286" s="176"/>
      <c r="B1286" s="176"/>
      <c r="J1286" s="177"/>
      <c r="K1286" s="177"/>
      <c r="L1286" s="177"/>
      <c r="M1286" s="177"/>
    </row>
    <row r="1287" spans="1:13" s="161" customFormat="1">
      <c r="A1287" s="176"/>
      <c r="B1287" s="176"/>
      <c r="J1287" s="177"/>
      <c r="K1287" s="177"/>
      <c r="L1287" s="177"/>
      <c r="M1287" s="177"/>
    </row>
    <row r="1288" spans="1:13" s="161" customFormat="1">
      <c r="A1288" s="176"/>
      <c r="B1288" s="176"/>
      <c r="J1288" s="177"/>
      <c r="K1288" s="177"/>
      <c r="L1288" s="177"/>
      <c r="M1288" s="177"/>
    </row>
    <row r="1289" spans="1:13" s="161" customFormat="1">
      <c r="A1289" s="176"/>
      <c r="B1289" s="176"/>
      <c r="J1289" s="177"/>
      <c r="K1289" s="177"/>
      <c r="L1289" s="177"/>
      <c r="M1289" s="177"/>
    </row>
    <row r="1290" spans="1:13" s="161" customFormat="1">
      <c r="A1290" s="176"/>
      <c r="B1290" s="176"/>
      <c r="J1290" s="177"/>
      <c r="K1290" s="177"/>
      <c r="L1290" s="177"/>
      <c r="M1290" s="177"/>
    </row>
    <row r="1291" spans="1:13" s="161" customFormat="1">
      <c r="A1291" s="176"/>
      <c r="B1291" s="176"/>
      <c r="J1291" s="177"/>
      <c r="K1291" s="177"/>
      <c r="L1291" s="177"/>
      <c r="M1291" s="177"/>
    </row>
    <row r="1292" spans="1:13" s="161" customFormat="1">
      <c r="A1292" s="176"/>
      <c r="B1292" s="176"/>
      <c r="J1292" s="177"/>
      <c r="K1292" s="177"/>
      <c r="L1292" s="177"/>
      <c r="M1292" s="177"/>
    </row>
    <row r="1293" spans="1:13" s="161" customFormat="1">
      <c r="A1293" s="176"/>
      <c r="B1293" s="176"/>
      <c r="J1293" s="177"/>
      <c r="K1293" s="177"/>
      <c r="L1293" s="177"/>
      <c r="M1293" s="177"/>
    </row>
    <row r="1294" spans="1:13" s="161" customFormat="1">
      <c r="A1294" s="176"/>
      <c r="B1294" s="176"/>
      <c r="J1294" s="177"/>
      <c r="K1294" s="177"/>
      <c r="L1294" s="177"/>
      <c r="M1294" s="177"/>
    </row>
    <row r="1295" spans="1:13" s="161" customFormat="1">
      <c r="A1295" s="176"/>
      <c r="B1295" s="176"/>
      <c r="J1295" s="177"/>
      <c r="K1295" s="177"/>
      <c r="L1295" s="177"/>
      <c r="M1295" s="177"/>
    </row>
    <row r="1296" spans="1:13" s="161" customFormat="1">
      <c r="A1296" s="176"/>
      <c r="B1296" s="176"/>
      <c r="J1296" s="177"/>
      <c r="K1296" s="177"/>
      <c r="L1296" s="177"/>
      <c r="M1296" s="177"/>
    </row>
    <row r="1297" spans="1:13" s="161" customFormat="1">
      <c r="A1297" s="176"/>
      <c r="B1297" s="176"/>
      <c r="J1297" s="177"/>
      <c r="K1297" s="177"/>
      <c r="L1297" s="177"/>
      <c r="M1297" s="177"/>
    </row>
    <row r="1298" spans="1:13" s="161" customFormat="1">
      <c r="A1298" s="176"/>
      <c r="B1298" s="176"/>
      <c r="J1298" s="177"/>
      <c r="K1298" s="177"/>
      <c r="L1298" s="177"/>
      <c r="M1298" s="177"/>
    </row>
    <row r="1299" spans="1:13" s="161" customFormat="1">
      <c r="A1299" s="176"/>
      <c r="B1299" s="176"/>
      <c r="J1299" s="177"/>
      <c r="K1299" s="177"/>
      <c r="L1299" s="177"/>
      <c r="M1299" s="177"/>
    </row>
    <row r="1300" spans="1:13" s="161" customFormat="1">
      <c r="A1300" s="176"/>
      <c r="B1300" s="176"/>
      <c r="J1300" s="177"/>
      <c r="K1300" s="177"/>
      <c r="L1300" s="177"/>
      <c r="M1300" s="177"/>
    </row>
    <row r="1301" spans="1:13" s="161" customFormat="1">
      <c r="A1301" s="176"/>
      <c r="B1301" s="176"/>
      <c r="J1301" s="177"/>
      <c r="K1301" s="177"/>
      <c r="L1301" s="177"/>
      <c r="M1301" s="177"/>
    </row>
    <row r="1302" spans="1:13" s="161" customFormat="1">
      <c r="A1302" s="176"/>
      <c r="B1302" s="176"/>
      <c r="J1302" s="177"/>
      <c r="K1302" s="177"/>
      <c r="L1302" s="177"/>
      <c r="M1302" s="177"/>
    </row>
    <row r="1303" spans="1:13" s="161" customFormat="1">
      <c r="A1303" s="176"/>
      <c r="B1303" s="176"/>
      <c r="J1303" s="177"/>
      <c r="K1303" s="177"/>
      <c r="L1303" s="177"/>
      <c r="M1303" s="177"/>
    </row>
    <row r="1304" spans="1:13" s="161" customFormat="1">
      <c r="A1304" s="176"/>
      <c r="B1304" s="176"/>
      <c r="J1304" s="177"/>
      <c r="K1304" s="177"/>
      <c r="L1304" s="177"/>
      <c r="M1304" s="177"/>
    </row>
    <row r="1305" spans="1:13" s="161" customFormat="1">
      <c r="A1305" s="176"/>
      <c r="B1305" s="176"/>
      <c r="J1305" s="177"/>
      <c r="K1305" s="177"/>
      <c r="L1305" s="177"/>
      <c r="M1305" s="177"/>
    </row>
    <row r="1306" spans="1:13" s="161" customFormat="1">
      <c r="A1306" s="176"/>
      <c r="B1306" s="176"/>
      <c r="J1306" s="177"/>
      <c r="K1306" s="177"/>
      <c r="L1306" s="177"/>
      <c r="M1306" s="177"/>
    </row>
    <row r="1307" spans="1:13" s="161" customFormat="1">
      <c r="A1307" s="176"/>
      <c r="B1307" s="176"/>
      <c r="J1307" s="177"/>
      <c r="K1307" s="177"/>
      <c r="L1307" s="177"/>
      <c r="M1307" s="177"/>
    </row>
    <row r="1308" spans="1:13" s="161" customFormat="1">
      <c r="A1308" s="176"/>
      <c r="B1308" s="176"/>
      <c r="J1308" s="177"/>
      <c r="K1308" s="177"/>
      <c r="L1308" s="177"/>
      <c r="M1308" s="177"/>
    </row>
    <row r="1309" spans="1:13" s="161" customFormat="1">
      <c r="A1309" s="176"/>
      <c r="B1309" s="176"/>
      <c r="J1309" s="177"/>
      <c r="K1309" s="177"/>
      <c r="L1309" s="177"/>
      <c r="M1309" s="177"/>
    </row>
    <row r="1310" spans="1:13" s="161" customFormat="1">
      <c r="A1310" s="176"/>
      <c r="B1310" s="176"/>
      <c r="J1310" s="177"/>
      <c r="K1310" s="177"/>
      <c r="L1310" s="177"/>
      <c r="M1310" s="177"/>
    </row>
    <row r="1311" spans="1:13" s="161" customFormat="1">
      <c r="A1311" s="176"/>
      <c r="B1311" s="176"/>
      <c r="J1311" s="177"/>
      <c r="K1311" s="177"/>
      <c r="L1311" s="177"/>
      <c r="M1311" s="177"/>
    </row>
    <row r="1312" spans="1:13" s="161" customFormat="1">
      <c r="A1312" s="176"/>
      <c r="B1312" s="176"/>
      <c r="J1312" s="177"/>
      <c r="K1312" s="177"/>
      <c r="L1312" s="177"/>
      <c r="M1312" s="177"/>
    </row>
    <row r="1313" spans="1:13" s="161" customFormat="1">
      <c r="A1313" s="176"/>
      <c r="B1313" s="176"/>
      <c r="J1313" s="177"/>
      <c r="K1313" s="177"/>
      <c r="L1313" s="177"/>
      <c r="M1313" s="177"/>
    </row>
    <row r="1314" spans="1:13" s="161" customFormat="1">
      <c r="A1314" s="176"/>
      <c r="B1314" s="176"/>
      <c r="J1314" s="177"/>
      <c r="K1314" s="177"/>
      <c r="L1314" s="177"/>
      <c r="M1314" s="177"/>
    </row>
    <row r="1315" spans="1:13" s="161" customFormat="1">
      <c r="A1315" s="176"/>
      <c r="B1315" s="176"/>
      <c r="J1315" s="177"/>
      <c r="K1315" s="177"/>
      <c r="L1315" s="177"/>
      <c r="M1315" s="177"/>
    </row>
    <row r="1316" spans="1:13" s="161" customFormat="1">
      <c r="A1316" s="176"/>
      <c r="B1316" s="176"/>
      <c r="J1316" s="177"/>
      <c r="K1316" s="177"/>
      <c r="L1316" s="177"/>
      <c r="M1316" s="177"/>
    </row>
    <row r="1317" spans="1:13" s="161" customFormat="1">
      <c r="A1317" s="176"/>
      <c r="B1317" s="176"/>
      <c r="J1317" s="177"/>
      <c r="K1317" s="177"/>
      <c r="L1317" s="177"/>
      <c r="M1317" s="177"/>
    </row>
    <row r="1318" spans="1:13" s="161" customFormat="1">
      <c r="A1318" s="176"/>
      <c r="B1318" s="176"/>
      <c r="J1318" s="177"/>
      <c r="K1318" s="177"/>
      <c r="L1318" s="177"/>
      <c r="M1318" s="177"/>
    </row>
    <row r="1319" spans="1:13" s="161" customFormat="1">
      <c r="A1319" s="176"/>
      <c r="B1319" s="176"/>
      <c r="J1319" s="177"/>
      <c r="K1319" s="177"/>
      <c r="L1319" s="177"/>
      <c r="M1319" s="177"/>
    </row>
    <row r="1320" spans="1:13" s="161" customFormat="1">
      <c r="A1320" s="176"/>
      <c r="B1320" s="176"/>
      <c r="J1320" s="177"/>
      <c r="K1320" s="177"/>
      <c r="L1320" s="177"/>
      <c r="M1320" s="177"/>
    </row>
    <row r="1321" spans="1:13" s="161" customFormat="1">
      <c r="A1321" s="176"/>
      <c r="B1321" s="176"/>
      <c r="J1321" s="177"/>
      <c r="K1321" s="177"/>
      <c r="L1321" s="177"/>
      <c r="M1321" s="177"/>
    </row>
    <row r="1322" spans="1:13" s="161" customFormat="1">
      <c r="A1322" s="176"/>
      <c r="B1322" s="176"/>
      <c r="J1322" s="177"/>
      <c r="K1322" s="177"/>
      <c r="L1322" s="177"/>
      <c r="M1322" s="177"/>
    </row>
    <row r="1323" spans="1:13" s="161" customFormat="1">
      <c r="A1323" s="176"/>
      <c r="B1323" s="176"/>
      <c r="J1323" s="177"/>
      <c r="K1323" s="177"/>
      <c r="L1323" s="177"/>
      <c r="M1323" s="177"/>
    </row>
    <row r="1324" spans="1:13" s="161" customFormat="1">
      <c r="A1324" s="176"/>
      <c r="B1324" s="176"/>
      <c r="J1324" s="177"/>
      <c r="K1324" s="177"/>
      <c r="L1324" s="177"/>
      <c r="M1324" s="177"/>
    </row>
    <row r="1325" spans="1:13" s="161" customFormat="1">
      <c r="A1325" s="176"/>
      <c r="B1325" s="176"/>
      <c r="J1325" s="177"/>
      <c r="K1325" s="177"/>
      <c r="L1325" s="177"/>
      <c r="M1325" s="177"/>
    </row>
    <row r="1326" spans="1:13" s="161" customFormat="1">
      <c r="A1326" s="176"/>
      <c r="B1326" s="176"/>
      <c r="J1326" s="177"/>
      <c r="K1326" s="177"/>
      <c r="L1326" s="177"/>
      <c r="M1326" s="177"/>
    </row>
    <row r="1327" spans="1:13" s="161" customFormat="1">
      <c r="A1327" s="176"/>
      <c r="B1327" s="176"/>
      <c r="J1327" s="177"/>
      <c r="K1327" s="177"/>
      <c r="L1327" s="177"/>
      <c r="M1327" s="177"/>
    </row>
    <row r="1328" spans="1:13" s="161" customFormat="1">
      <c r="A1328" s="176"/>
      <c r="B1328" s="176"/>
      <c r="J1328" s="177"/>
      <c r="K1328" s="177"/>
      <c r="L1328" s="177"/>
      <c r="M1328" s="177"/>
    </row>
    <row r="1329" spans="1:13" s="161" customFormat="1">
      <c r="A1329" s="176"/>
      <c r="B1329" s="176"/>
      <c r="J1329" s="177"/>
      <c r="K1329" s="177"/>
      <c r="L1329" s="177"/>
      <c r="M1329" s="177"/>
    </row>
    <row r="1330" spans="1:13" s="161" customFormat="1">
      <c r="A1330" s="176"/>
      <c r="B1330" s="176"/>
      <c r="J1330" s="177"/>
      <c r="K1330" s="177"/>
      <c r="L1330" s="177"/>
      <c r="M1330" s="177"/>
    </row>
    <row r="1331" spans="1:13" s="161" customFormat="1">
      <c r="A1331" s="176"/>
      <c r="B1331" s="176"/>
      <c r="J1331" s="177"/>
      <c r="K1331" s="177"/>
      <c r="L1331" s="177"/>
      <c r="M1331" s="177"/>
    </row>
    <row r="1332" spans="1:13" s="161" customFormat="1">
      <c r="A1332" s="176"/>
      <c r="B1332" s="176"/>
      <c r="J1332" s="177"/>
      <c r="K1332" s="177"/>
      <c r="L1332" s="177"/>
      <c r="M1332" s="177"/>
    </row>
    <row r="1333" spans="1:13" s="161" customFormat="1">
      <c r="A1333" s="176"/>
      <c r="B1333" s="176"/>
      <c r="J1333" s="177"/>
      <c r="K1333" s="177"/>
      <c r="L1333" s="177"/>
      <c r="M1333" s="177"/>
    </row>
    <row r="1334" spans="1:13" s="161" customFormat="1">
      <c r="A1334" s="176"/>
      <c r="B1334" s="176"/>
      <c r="J1334" s="177"/>
      <c r="K1334" s="177"/>
      <c r="L1334" s="177"/>
      <c r="M1334" s="177"/>
    </row>
    <row r="1335" spans="1:13" s="161" customFormat="1">
      <c r="A1335" s="176"/>
      <c r="B1335" s="176"/>
      <c r="J1335" s="177"/>
      <c r="K1335" s="177"/>
      <c r="L1335" s="177"/>
      <c r="M1335" s="177"/>
    </row>
    <row r="1336" spans="1:13" s="161" customFormat="1">
      <c r="A1336" s="176"/>
      <c r="B1336" s="176"/>
      <c r="J1336" s="177"/>
      <c r="K1336" s="177"/>
      <c r="L1336" s="177"/>
      <c r="M1336" s="177"/>
    </row>
    <row r="1337" spans="1:13" s="161" customFormat="1">
      <c r="A1337" s="176"/>
      <c r="B1337" s="176"/>
      <c r="J1337" s="177"/>
      <c r="K1337" s="177"/>
      <c r="L1337" s="177"/>
      <c r="M1337" s="177"/>
    </row>
    <row r="1338" spans="1:13" s="161" customFormat="1">
      <c r="A1338" s="176"/>
      <c r="B1338" s="176"/>
      <c r="J1338" s="177"/>
      <c r="K1338" s="177"/>
      <c r="L1338" s="177"/>
      <c r="M1338" s="177"/>
    </row>
    <row r="1339" spans="1:13" s="161" customFormat="1">
      <c r="A1339" s="176"/>
      <c r="B1339" s="176"/>
      <c r="J1339" s="177"/>
      <c r="K1339" s="177"/>
      <c r="L1339" s="177"/>
      <c r="M1339" s="177"/>
    </row>
    <row r="1340" spans="1:13" s="161" customFormat="1">
      <c r="A1340" s="176"/>
      <c r="B1340" s="176"/>
      <c r="J1340" s="177"/>
      <c r="K1340" s="177"/>
      <c r="L1340" s="177"/>
      <c r="M1340" s="177"/>
    </row>
    <row r="1341" spans="1:13" s="161" customFormat="1">
      <c r="A1341" s="176"/>
      <c r="B1341" s="176"/>
      <c r="J1341" s="177"/>
      <c r="K1341" s="177"/>
      <c r="L1341" s="177"/>
      <c r="M1341" s="177"/>
    </row>
    <row r="1342" spans="1:13" s="161" customFormat="1">
      <c r="A1342" s="176"/>
      <c r="B1342" s="176"/>
      <c r="J1342" s="177"/>
      <c r="K1342" s="177"/>
      <c r="L1342" s="177"/>
      <c r="M1342" s="177"/>
    </row>
    <row r="1343" spans="1:13" s="161" customFormat="1">
      <c r="A1343" s="176"/>
      <c r="B1343" s="176"/>
      <c r="J1343" s="177"/>
      <c r="K1343" s="177"/>
      <c r="L1343" s="177"/>
      <c r="M1343" s="177"/>
    </row>
    <row r="1344" spans="1:13" s="161" customFormat="1">
      <c r="A1344" s="176"/>
      <c r="B1344" s="176"/>
      <c r="J1344" s="177"/>
      <c r="K1344" s="177"/>
      <c r="L1344" s="177"/>
      <c r="M1344" s="177"/>
    </row>
    <row r="1345" spans="1:13" s="161" customFormat="1">
      <c r="A1345" s="176"/>
      <c r="B1345" s="176"/>
      <c r="J1345" s="177"/>
      <c r="K1345" s="177"/>
      <c r="L1345" s="177"/>
      <c r="M1345" s="177"/>
    </row>
    <row r="1346" spans="1:13" s="161" customFormat="1">
      <c r="A1346" s="176"/>
      <c r="B1346" s="176"/>
      <c r="J1346" s="177"/>
      <c r="K1346" s="177"/>
      <c r="L1346" s="177"/>
      <c r="M1346" s="177"/>
    </row>
    <row r="1347" spans="1:13" s="161" customFormat="1">
      <c r="A1347" s="176"/>
      <c r="B1347" s="176"/>
      <c r="J1347" s="177"/>
      <c r="K1347" s="177"/>
      <c r="L1347" s="177"/>
      <c r="M1347" s="177"/>
    </row>
    <row r="1348" spans="1:13" s="161" customFormat="1">
      <c r="A1348" s="176"/>
      <c r="B1348" s="176"/>
      <c r="J1348" s="177"/>
      <c r="K1348" s="177"/>
      <c r="L1348" s="177"/>
      <c r="M1348" s="177"/>
    </row>
    <row r="1349" spans="1:13" s="161" customFormat="1">
      <c r="A1349" s="176"/>
      <c r="B1349" s="176"/>
      <c r="J1349" s="177"/>
      <c r="K1349" s="177"/>
      <c r="L1349" s="177"/>
      <c r="M1349" s="177"/>
    </row>
    <row r="1350" spans="1:13" s="161" customFormat="1">
      <c r="A1350" s="176"/>
      <c r="B1350" s="176"/>
      <c r="J1350" s="177"/>
      <c r="K1350" s="177"/>
      <c r="L1350" s="177"/>
      <c r="M1350" s="177"/>
    </row>
    <row r="1351" spans="1:13" s="161" customFormat="1">
      <c r="A1351" s="176"/>
      <c r="B1351" s="176"/>
      <c r="J1351" s="177"/>
      <c r="K1351" s="177"/>
      <c r="L1351" s="177"/>
      <c r="M1351" s="177"/>
    </row>
    <row r="1352" spans="1:13" s="161" customFormat="1">
      <c r="A1352" s="176"/>
      <c r="B1352" s="176"/>
      <c r="J1352" s="177"/>
      <c r="K1352" s="177"/>
      <c r="L1352" s="177"/>
      <c r="M1352" s="177"/>
    </row>
    <row r="1353" spans="1:13" s="161" customFormat="1">
      <c r="A1353" s="176"/>
      <c r="B1353" s="176"/>
      <c r="J1353" s="177"/>
      <c r="K1353" s="177"/>
      <c r="L1353" s="177"/>
      <c r="M1353" s="177"/>
    </row>
    <row r="1354" spans="1:13" s="161" customFormat="1">
      <c r="A1354" s="176"/>
      <c r="B1354" s="176"/>
      <c r="J1354" s="177"/>
      <c r="K1354" s="177"/>
      <c r="L1354" s="177"/>
      <c r="M1354" s="177"/>
    </row>
    <row r="1355" spans="1:13" s="161" customFormat="1">
      <c r="A1355" s="176"/>
      <c r="B1355" s="176"/>
      <c r="J1355" s="177"/>
      <c r="K1355" s="177"/>
      <c r="L1355" s="177"/>
      <c r="M1355" s="177"/>
    </row>
    <row r="1356" spans="1:13" s="161" customFormat="1">
      <c r="A1356" s="176"/>
      <c r="B1356" s="176"/>
      <c r="J1356" s="177"/>
      <c r="K1356" s="177"/>
      <c r="L1356" s="177"/>
      <c r="M1356" s="177"/>
    </row>
    <row r="1357" spans="1:13" s="161" customFormat="1">
      <c r="A1357" s="176"/>
      <c r="B1357" s="176"/>
      <c r="J1357" s="177"/>
      <c r="K1357" s="177"/>
      <c r="L1357" s="177"/>
      <c r="M1357" s="177"/>
    </row>
    <row r="1358" spans="1:13" s="161" customFormat="1">
      <c r="A1358" s="176"/>
      <c r="B1358" s="176"/>
      <c r="J1358" s="177"/>
      <c r="K1358" s="177"/>
      <c r="L1358" s="177"/>
      <c r="M1358" s="177"/>
    </row>
    <row r="1359" spans="1:13" s="161" customFormat="1">
      <c r="A1359" s="176"/>
      <c r="B1359" s="176"/>
      <c r="J1359" s="177"/>
      <c r="K1359" s="177"/>
      <c r="L1359" s="177"/>
      <c r="M1359" s="177"/>
    </row>
    <row r="1360" spans="1:13" s="161" customFormat="1">
      <c r="A1360" s="176"/>
      <c r="B1360" s="176"/>
      <c r="J1360" s="177"/>
      <c r="K1360" s="177"/>
      <c r="L1360" s="177"/>
      <c r="M1360" s="177"/>
    </row>
    <row r="1361" spans="1:13" s="161" customFormat="1">
      <c r="A1361" s="176"/>
      <c r="B1361" s="176"/>
      <c r="J1361" s="177"/>
      <c r="K1361" s="177"/>
      <c r="L1361" s="177"/>
      <c r="M1361" s="177"/>
    </row>
    <row r="1362" spans="1:13" s="161" customFormat="1">
      <c r="A1362" s="176"/>
      <c r="B1362" s="176"/>
      <c r="J1362" s="177"/>
      <c r="K1362" s="177"/>
      <c r="L1362" s="177"/>
      <c r="M1362" s="177"/>
    </row>
    <row r="1363" spans="1:13" s="161" customFormat="1">
      <c r="A1363" s="176"/>
      <c r="B1363" s="176"/>
      <c r="J1363" s="177"/>
      <c r="K1363" s="177"/>
      <c r="L1363" s="177"/>
      <c r="M1363" s="177"/>
    </row>
    <row r="1364" spans="1:13" s="161" customFormat="1">
      <c r="A1364" s="176"/>
      <c r="B1364" s="176"/>
      <c r="J1364" s="177"/>
      <c r="K1364" s="177"/>
      <c r="L1364" s="177"/>
      <c r="M1364" s="177"/>
    </row>
    <row r="1365" spans="1:13" s="161" customFormat="1">
      <c r="A1365" s="176"/>
      <c r="B1365" s="176"/>
      <c r="J1365" s="177"/>
      <c r="K1365" s="177"/>
      <c r="L1365" s="177"/>
      <c r="M1365" s="177"/>
    </row>
    <row r="1366" spans="1:13" s="161" customFormat="1">
      <c r="A1366" s="176"/>
      <c r="B1366" s="176"/>
      <c r="J1366" s="177"/>
      <c r="K1366" s="177"/>
      <c r="L1366" s="177"/>
      <c r="M1366" s="177"/>
    </row>
    <row r="1367" spans="1:13" s="161" customFormat="1">
      <c r="A1367" s="176"/>
      <c r="B1367" s="176"/>
      <c r="J1367" s="177"/>
      <c r="K1367" s="177"/>
      <c r="L1367" s="177"/>
      <c r="M1367" s="177"/>
    </row>
    <row r="1368" spans="1:13" s="161" customFormat="1">
      <c r="A1368" s="176"/>
      <c r="B1368" s="176"/>
      <c r="J1368" s="177"/>
      <c r="K1368" s="177"/>
      <c r="L1368" s="177"/>
      <c r="M1368" s="177"/>
    </row>
    <row r="1369" spans="1:13" s="161" customFormat="1">
      <c r="A1369" s="176"/>
      <c r="B1369" s="176"/>
      <c r="J1369" s="177"/>
      <c r="K1369" s="177"/>
      <c r="L1369" s="177"/>
      <c r="M1369" s="177"/>
    </row>
    <row r="1370" spans="1:13" s="161" customFormat="1">
      <c r="A1370" s="176"/>
      <c r="B1370" s="176"/>
      <c r="J1370" s="177"/>
      <c r="K1370" s="177"/>
      <c r="L1370" s="177"/>
      <c r="M1370" s="177"/>
    </row>
    <row r="1371" spans="1:13" s="161" customFormat="1">
      <c r="A1371" s="176"/>
      <c r="B1371" s="176"/>
      <c r="J1371" s="177"/>
      <c r="K1371" s="177"/>
      <c r="L1371" s="177"/>
      <c r="M1371" s="177"/>
    </row>
    <row r="1372" spans="1:13" s="161" customFormat="1">
      <c r="A1372" s="176"/>
      <c r="B1372" s="176"/>
      <c r="J1372" s="177"/>
      <c r="K1372" s="177"/>
      <c r="L1372" s="177"/>
      <c r="M1372" s="177"/>
    </row>
    <row r="1373" spans="1:13" s="161" customFormat="1">
      <c r="A1373" s="176"/>
      <c r="B1373" s="176"/>
      <c r="J1373" s="177"/>
      <c r="K1373" s="177"/>
      <c r="L1373" s="177"/>
      <c r="M1373" s="177"/>
    </row>
    <row r="1374" spans="1:13" s="161" customFormat="1">
      <c r="A1374" s="176"/>
      <c r="B1374" s="176"/>
      <c r="J1374" s="177"/>
      <c r="K1374" s="177"/>
      <c r="L1374" s="177"/>
      <c r="M1374" s="177"/>
    </row>
    <row r="1375" spans="1:13" s="161" customFormat="1">
      <c r="A1375" s="176"/>
      <c r="B1375" s="176"/>
      <c r="J1375" s="177"/>
      <c r="K1375" s="177"/>
      <c r="L1375" s="177"/>
      <c r="M1375" s="177"/>
    </row>
    <row r="1376" spans="1:13" s="161" customFormat="1">
      <c r="A1376" s="176"/>
      <c r="B1376" s="176"/>
      <c r="J1376" s="177"/>
      <c r="K1376" s="177"/>
      <c r="L1376" s="177"/>
      <c r="M1376" s="177"/>
    </row>
    <row r="1377" spans="1:13" s="161" customFormat="1">
      <c r="A1377" s="176"/>
      <c r="B1377" s="176"/>
      <c r="J1377" s="177"/>
      <c r="K1377" s="177"/>
      <c r="L1377" s="177"/>
      <c r="M1377" s="177"/>
    </row>
  </sheetData>
  <mergeCells count="4">
    <mergeCell ref="F4:I4"/>
    <mergeCell ref="F5:I5"/>
    <mergeCell ref="A8:B8"/>
    <mergeCell ref="A16:B16"/>
  </mergeCells>
  <pageMargins left="1.2598425196850394" right="0.39370078740157483" top="1.0236220472440944" bottom="0.98425196850393704" header="0.23622047244094491" footer="0.15748031496062992"/>
  <pageSetup paperSize="9" scale="48" orientation="portrait" blackAndWhite="1" r:id="rId1"/>
  <headerFooter differentFirst="1" alignWithMargins="0">
    <oddHeader xml:space="preserve">&amp;C&amp;"Times,Normal"&amp;48Revidata
</oddHeader>
    <oddFooter>&amp;R-&amp;P-</oddFooter>
  </headerFooter>
  <rowBreaks count="1" manualBreakCount="1">
    <brk id="25" max="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B1377"/>
  <sheetViews>
    <sheetView defaultGridColor="0" view="pageBreakPreview" colorId="22" zoomScale="70" zoomScaleNormal="70" zoomScaleSheetLayoutView="70" zoomScalePageLayoutView="115" workbookViewId="0">
      <selection activeCell="E7" sqref="E7"/>
    </sheetView>
  </sheetViews>
  <sheetFormatPr defaultColWidth="18.375" defaultRowHeight="12.75" outlineLevelRow="1"/>
  <cols>
    <col min="1" max="1" width="5" style="178" customWidth="1"/>
    <col min="2" max="2" width="47.25" style="178" bestFit="1" customWidth="1"/>
    <col min="3" max="4" width="18.375" style="179" customWidth="1"/>
    <col min="5" max="5" width="11.375" style="179" bestFit="1" customWidth="1"/>
    <col min="6" max="9" width="16" style="179" bestFit="1" customWidth="1"/>
    <col min="10" max="10" width="3.125" style="15" customWidth="1"/>
    <col min="11" max="11" width="17.25" style="15" bestFit="1" customWidth="1"/>
    <col min="12" max="13" width="16" style="15" customWidth="1"/>
    <col min="14" max="14" width="3" style="179" customWidth="1"/>
    <col min="15" max="16" width="20.5" style="179" customWidth="1"/>
    <col min="17" max="18" width="24.25" style="179" bestFit="1" customWidth="1"/>
    <col min="19" max="19" width="11.25" style="179" bestFit="1" customWidth="1"/>
    <col min="20" max="20" width="23" style="179" bestFit="1" customWidth="1"/>
    <col min="21" max="23" width="18.375" style="179" bestFit="1" customWidth="1"/>
    <col min="24" max="27" width="12.875" style="179" customWidth="1"/>
    <col min="28" max="16384" width="18.375" style="179"/>
  </cols>
  <sheetData>
    <row r="1" spans="1:23" s="7" customFormat="1" ht="30.2" customHeight="1">
      <c r="A1" s="1"/>
      <c r="B1" s="2"/>
      <c r="C1" s="3"/>
      <c r="D1" s="4"/>
      <c r="E1" s="5" t="s">
        <v>0</v>
      </c>
      <c r="F1" s="4" t="s">
        <v>1</v>
      </c>
      <c r="G1" s="4" t="s">
        <v>2</v>
      </c>
      <c r="H1" s="4" t="s">
        <v>3</v>
      </c>
      <c r="I1" s="4" t="s">
        <v>4</v>
      </c>
      <c r="J1" s="6"/>
      <c r="K1" s="6"/>
      <c r="L1" s="6"/>
      <c r="M1" s="6"/>
    </row>
    <row r="2" spans="1:23" s="15" customFormat="1" ht="30.2" customHeight="1">
      <c r="A2" s="8"/>
      <c r="B2" s="9"/>
      <c r="C2" s="10"/>
      <c r="D2" s="11" t="s">
        <v>5</v>
      </c>
      <c r="E2" s="12"/>
      <c r="F2" s="13">
        <v>8</v>
      </c>
      <c r="G2" s="13">
        <v>2</v>
      </c>
      <c r="H2" s="13">
        <v>6</v>
      </c>
      <c r="I2" s="13">
        <v>2</v>
      </c>
      <c r="J2" s="14"/>
      <c r="K2" s="14"/>
      <c r="L2" s="14"/>
      <c r="M2" s="14"/>
    </row>
    <row r="3" spans="1:23" s="22" customFormat="1" ht="26.45" customHeight="1">
      <c r="A3" s="8" t="s">
        <v>6</v>
      </c>
      <c r="B3" s="16"/>
      <c r="C3" s="17"/>
      <c r="D3" s="18" t="s">
        <v>7</v>
      </c>
      <c r="E3" s="19">
        <v>1</v>
      </c>
      <c r="F3" s="20">
        <v>4.99E-2</v>
      </c>
      <c r="G3" s="20">
        <v>5.6599999999999998E-2</v>
      </c>
      <c r="H3" s="20">
        <v>5.9700000000000003E-2</v>
      </c>
      <c r="I3" s="20">
        <v>6.4699999999999994E-2</v>
      </c>
      <c r="J3" s="21"/>
      <c r="K3" s="21"/>
      <c r="L3" s="21"/>
      <c r="M3" s="21"/>
      <c r="O3" s="23"/>
      <c r="P3" s="23"/>
      <c r="Q3" s="23"/>
      <c r="R3" s="23"/>
      <c r="S3" s="24"/>
      <c r="T3" s="24"/>
    </row>
    <row r="4" spans="1:23" s="22" customFormat="1" ht="26.45" customHeight="1">
      <c r="A4" s="8"/>
      <c r="B4" s="25"/>
      <c r="C4" s="26"/>
      <c r="D4" s="18" t="s">
        <v>8</v>
      </c>
      <c r="E4" s="19">
        <v>2</v>
      </c>
      <c r="F4" s="183" t="s">
        <v>9</v>
      </c>
      <c r="G4" s="184"/>
      <c r="H4" s="184"/>
      <c r="I4" s="185"/>
      <c r="J4" s="27"/>
      <c r="K4" s="27"/>
      <c r="L4" s="27"/>
      <c r="M4" s="27"/>
      <c r="Q4" s="28"/>
      <c r="R4" s="28"/>
      <c r="S4" s="28"/>
      <c r="T4" s="28"/>
      <c r="U4" s="29"/>
    </row>
    <row r="5" spans="1:23" s="22" customFormat="1" ht="26.45" customHeight="1">
      <c r="A5" s="8"/>
      <c r="B5" s="9"/>
      <c r="C5" s="10"/>
      <c r="D5" s="30" t="s">
        <v>10</v>
      </c>
      <c r="E5" s="31">
        <v>3</v>
      </c>
      <c r="F5" s="186" t="s">
        <v>11</v>
      </c>
      <c r="G5" s="187"/>
      <c r="H5" s="187"/>
      <c r="I5" s="188"/>
      <c r="J5" s="27"/>
      <c r="K5" s="27"/>
      <c r="L5" s="27"/>
      <c r="M5" s="27"/>
      <c r="Q5" s="32"/>
      <c r="R5" s="32"/>
      <c r="S5" s="32"/>
      <c r="T5" s="32"/>
    </row>
    <row r="6" spans="1:23" s="22" customFormat="1" ht="15.75" customHeight="1" thickBot="1">
      <c r="A6" s="8"/>
      <c r="B6" s="9"/>
      <c r="C6" s="10"/>
      <c r="D6" s="33"/>
      <c r="E6" s="19"/>
      <c r="F6" s="19"/>
      <c r="G6" s="19"/>
      <c r="H6" s="19"/>
      <c r="I6" s="19"/>
      <c r="J6" s="34"/>
      <c r="K6" s="34"/>
      <c r="L6" s="34"/>
      <c r="M6" s="34"/>
      <c r="Q6" s="24"/>
      <c r="R6" s="24"/>
      <c r="S6" s="24"/>
      <c r="T6" s="24" t="s">
        <v>12</v>
      </c>
    </row>
    <row r="7" spans="1:23" s="7" customFormat="1" ht="48.2" customHeight="1">
      <c r="A7" s="35" t="s">
        <v>6</v>
      </c>
      <c r="B7" s="9"/>
      <c r="C7" s="36" t="s">
        <v>13</v>
      </c>
      <c r="D7" s="37" t="s">
        <v>14</v>
      </c>
      <c r="E7" s="38"/>
      <c r="F7" s="19" t="s">
        <v>1</v>
      </c>
      <c r="G7" s="19" t="s">
        <v>2</v>
      </c>
      <c r="H7" s="19" t="s">
        <v>3</v>
      </c>
      <c r="I7" s="19" t="s">
        <v>4</v>
      </c>
      <c r="J7" s="34"/>
      <c r="K7" s="34"/>
      <c r="L7" s="34"/>
      <c r="M7" s="34"/>
      <c r="N7" s="39"/>
      <c r="O7" s="40" t="s">
        <v>15</v>
      </c>
      <c r="P7" s="40" t="s">
        <v>15</v>
      </c>
      <c r="Q7" s="40" t="s">
        <v>15</v>
      </c>
      <c r="R7" s="40" t="s">
        <v>15</v>
      </c>
      <c r="S7" s="41"/>
      <c r="T7" s="40" t="s">
        <v>16</v>
      </c>
      <c r="U7" s="40" t="s">
        <v>16</v>
      </c>
      <c r="V7" s="40" t="s">
        <v>16</v>
      </c>
      <c r="W7" s="40" t="s">
        <v>16</v>
      </c>
    </row>
    <row r="8" spans="1:23" s="24" customFormat="1" ht="48" customHeight="1">
      <c r="A8" s="189" t="s">
        <v>17</v>
      </c>
      <c r="B8" s="190"/>
      <c r="C8" s="42"/>
      <c r="D8" s="43" t="s">
        <v>6</v>
      </c>
      <c r="E8" s="44"/>
      <c r="F8" s="45" t="s">
        <v>18</v>
      </c>
      <c r="G8" s="45" t="s">
        <v>18</v>
      </c>
      <c r="H8" s="45" t="s">
        <v>18</v>
      </c>
      <c r="I8" s="45" t="s">
        <v>18</v>
      </c>
      <c r="J8" s="46"/>
      <c r="K8" s="46"/>
      <c r="L8" s="46"/>
      <c r="M8" s="46"/>
      <c r="O8" s="47" t="s">
        <v>19</v>
      </c>
      <c r="P8" s="48" t="s">
        <v>19</v>
      </c>
      <c r="Q8" s="48" t="s">
        <v>19</v>
      </c>
      <c r="R8" s="49" t="s">
        <v>19</v>
      </c>
      <c r="S8" s="50"/>
      <c r="T8" s="47" t="s">
        <v>19</v>
      </c>
      <c r="U8" s="48" t="s">
        <v>19</v>
      </c>
      <c r="V8" s="48" t="s">
        <v>19</v>
      </c>
      <c r="W8" s="49" t="s">
        <v>19</v>
      </c>
    </row>
    <row r="9" spans="1:23" s="24" customFormat="1" ht="38.25" customHeight="1">
      <c r="A9" s="51">
        <v>1</v>
      </c>
      <c r="B9" s="52" t="s">
        <v>20</v>
      </c>
      <c r="C9" s="53">
        <f>SUM(C10:C14)</f>
        <v>1276415</v>
      </c>
      <c r="D9" s="54">
        <f>SUM(D10:D13)</f>
        <v>1188859.4399999997</v>
      </c>
      <c r="E9" s="55"/>
      <c r="F9" s="56">
        <f>SUM(F10:F13)</f>
        <v>5017.2180870648144</v>
      </c>
      <c r="G9" s="56">
        <f>SUM(G10:G13)</f>
        <v>5544.6380546481478</v>
      </c>
      <c r="H9" s="56">
        <f>SUM(H10:H13)</f>
        <v>5884.0413232314822</v>
      </c>
      <c r="I9" s="57">
        <f>SUM(I10:I13)</f>
        <v>6270.1756273981473</v>
      </c>
      <c r="J9" s="58"/>
      <c r="K9" s="59"/>
      <c r="L9" s="60" t="s">
        <v>21</v>
      </c>
      <c r="M9" s="59"/>
      <c r="N9" s="61"/>
      <c r="O9" s="62">
        <v>5227.6559808518523</v>
      </c>
      <c r="P9" s="62">
        <v>5759.5307545185187</v>
      </c>
      <c r="Q9" s="62">
        <v>6086.0011721851852</v>
      </c>
      <c r="R9" s="62">
        <v>6478.3405555185191</v>
      </c>
      <c r="S9" s="63"/>
      <c r="T9" s="62">
        <f>F9-O9</f>
        <v>-210.43789378703786</v>
      </c>
      <c r="U9" s="62">
        <f>G9-P9</f>
        <v>-214.89269987037096</v>
      </c>
      <c r="V9" s="62">
        <f>H9-Q9</f>
        <v>-201.95984895370293</v>
      </c>
      <c r="W9" s="62">
        <f>I9-R9</f>
        <v>-208.16492812037177</v>
      </c>
    </row>
    <row r="10" spans="1:23" s="24" customFormat="1" ht="20.100000000000001" customHeight="1">
      <c r="A10" s="8"/>
      <c r="B10" s="64" t="s">
        <v>22</v>
      </c>
      <c r="C10" s="65">
        <v>1082356.1200000001</v>
      </c>
      <c r="D10" s="66">
        <f>(F10*12*$F$2)+(G10*12*$G$2)+(H10*12*$H$2)+(I10*12*$I$2)</f>
        <v>1079673.0599999998</v>
      </c>
      <c r="E10" s="67" t="s">
        <v>6</v>
      </c>
      <c r="F10" s="68">
        <f>F57/12-F12-F13</f>
        <v>4561.7255870648141</v>
      </c>
      <c r="G10" s="68">
        <f>G57/12-G12-G13</f>
        <v>5079.1455546481475</v>
      </c>
      <c r="H10" s="68">
        <f>H57/12-H12-H13</f>
        <v>5318.5488232314819</v>
      </c>
      <c r="I10" s="69">
        <f>I57/12-I12-I13</f>
        <v>5704.683127398147</v>
      </c>
      <c r="J10" s="70"/>
      <c r="K10" s="71" t="s">
        <v>22</v>
      </c>
      <c r="L10" s="72">
        <f>SUM(D10:D11)-C10</f>
        <v>18916.939999999711</v>
      </c>
      <c r="M10" s="72"/>
      <c r="O10" s="73">
        <v>4478.3461660370376</v>
      </c>
      <c r="P10" s="74">
        <v>4992.0209397037042</v>
      </c>
      <c r="Q10" s="74">
        <v>5229.6913573703705</v>
      </c>
      <c r="R10" s="75">
        <v>5613.0307407037044</v>
      </c>
      <c r="S10" s="76"/>
      <c r="T10" s="77"/>
    </row>
    <row r="11" spans="1:23" s="24" customFormat="1" ht="20.100000000000001" customHeight="1" outlineLevel="1">
      <c r="A11" s="8"/>
      <c r="B11" s="64" t="s">
        <v>23</v>
      </c>
      <c r="C11" s="65"/>
      <c r="D11" s="66">
        <f>(F11*12*$F$2)+(G11*12*$G$2)+(H11*12*$H$2)+(I11*12*$I$2)</f>
        <v>21600</v>
      </c>
      <c r="E11" s="67"/>
      <c r="F11" s="68">
        <v>100</v>
      </c>
      <c r="G11" s="68">
        <v>100</v>
      </c>
      <c r="H11" s="68">
        <v>100</v>
      </c>
      <c r="I11" s="68">
        <v>100</v>
      </c>
      <c r="J11" s="70"/>
      <c r="K11" s="71" t="s">
        <v>24</v>
      </c>
      <c r="L11" s="78">
        <f>SUM(D12-C12)</f>
        <v>-2507</v>
      </c>
      <c r="M11" s="78"/>
      <c r="O11" s="73">
        <v>95</v>
      </c>
      <c r="P11" s="74">
        <v>103.2</v>
      </c>
      <c r="Q11" s="74">
        <v>92</v>
      </c>
      <c r="R11" s="75">
        <v>101</v>
      </c>
      <c r="S11" s="79"/>
      <c r="T11" s="80"/>
    </row>
    <row r="12" spans="1:23" s="24" customFormat="1" ht="20.100000000000001" customHeight="1">
      <c r="A12" s="8"/>
      <c r="B12" s="64" t="s">
        <v>24</v>
      </c>
      <c r="C12" s="65">
        <v>54347</v>
      </c>
      <c r="D12" s="66">
        <f>(F12*12*$F$2)+(G12*12*$G$2)+(H12*12*$H$2)+(I12*12*$I$2)</f>
        <v>51840</v>
      </c>
      <c r="E12" s="67"/>
      <c r="F12" s="81">
        <v>190</v>
      </c>
      <c r="G12" s="81">
        <v>200</v>
      </c>
      <c r="H12" s="81">
        <v>300</v>
      </c>
      <c r="I12" s="82">
        <v>300</v>
      </c>
      <c r="J12" s="83"/>
      <c r="K12" s="71" t="s">
        <v>25</v>
      </c>
      <c r="L12" s="78">
        <f>SUM(D13-C13)</f>
        <v>-63849.500000000007</v>
      </c>
      <c r="M12" s="72"/>
      <c r="O12" s="73">
        <v>190</v>
      </c>
      <c r="P12" s="74">
        <v>200</v>
      </c>
      <c r="Q12" s="74">
        <v>300</v>
      </c>
      <c r="R12" s="75">
        <v>300</v>
      </c>
      <c r="S12" s="79"/>
      <c r="T12" s="84"/>
    </row>
    <row r="13" spans="1:23" s="24" customFormat="1" ht="20.100000000000001" customHeight="1" thickBot="1">
      <c r="A13" s="8"/>
      <c r="B13" s="64" t="s">
        <v>25</v>
      </c>
      <c r="C13" s="65">
        <v>99595.88</v>
      </c>
      <c r="D13" s="66">
        <f>(F13*12*$F$2)+(G13*12*$G$2)+(H13*12*$H$2)+(I13*12*$I$2)</f>
        <v>35746.379999999997</v>
      </c>
      <c r="E13" s="67"/>
      <c r="F13" s="68">
        <f>(F35+F36)/12</f>
        <v>165.49249999999998</v>
      </c>
      <c r="G13" s="68">
        <f>(G35+G36)/12</f>
        <v>165.49249999999998</v>
      </c>
      <c r="H13" s="68">
        <f>(H35+H36)/12</f>
        <v>165.49249999999998</v>
      </c>
      <c r="I13" s="69">
        <f>(I35+I36)/12</f>
        <v>165.49249999999998</v>
      </c>
      <c r="J13" s="70"/>
      <c r="K13" s="71" t="s">
        <v>26</v>
      </c>
      <c r="L13" s="78">
        <f>SUM(D14-C14)</f>
        <v>-40116</v>
      </c>
      <c r="M13" s="78" t="s">
        <v>27</v>
      </c>
      <c r="O13" s="85">
        <v>464.30981481481484</v>
      </c>
      <c r="P13" s="86">
        <v>464.30981481481484</v>
      </c>
      <c r="Q13" s="86">
        <v>464.30981481481484</v>
      </c>
      <c r="R13" s="87">
        <v>464.30981481481484</v>
      </c>
      <c r="S13" s="84"/>
      <c r="T13" s="84"/>
    </row>
    <row r="14" spans="1:23" s="24" customFormat="1" ht="20.100000000000001" customHeight="1" thickBot="1">
      <c r="A14" s="8"/>
      <c r="B14" s="64" t="s">
        <v>26</v>
      </c>
      <c r="C14" s="65">
        <v>40116</v>
      </c>
      <c r="D14" s="66"/>
      <c r="E14" s="67"/>
      <c r="F14" s="88"/>
      <c r="G14" s="88"/>
      <c r="H14" s="88"/>
      <c r="I14" s="89"/>
      <c r="J14" s="72"/>
      <c r="L14" s="90">
        <f>SUM(L10:L13)</f>
        <v>-87555.560000000289</v>
      </c>
    </row>
    <row r="15" spans="1:23" s="39" customFormat="1" ht="30.2" customHeight="1">
      <c r="A15" s="35" t="s">
        <v>6</v>
      </c>
      <c r="B15" s="9"/>
      <c r="C15" s="91"/>
      <c r="D15" s="38"/>
      <c r="E15" s="31" t="s">
        <v>0</v>
      </c>
      <c r="F15" s="19" t="s">
        <v>1</v>
      </c>
      <c r="G15" s="19" t="s">
        <v>2</v>
      </c>
      <c r="H15" s="19" t="s">
        <v>3</v>
      </c>
      <c r="I15" s="19" t="s">
        <v>4</v>
      </c>
      <c r="J15" s="34"/>
      <c r="L15" s="181"/>
      <c r="M15" s="181"/>
      <c r="O15" s="39">
        <v>8</v>
      </c>
      <c r="P15" s="39">
        <v>2</v>
      </c>
      <c r="Q15" s="39">
        <v>6</v>
      </c>
      <c r="R15" s="39">
        <v>2</v>
      </c>
    </row>
    <row r="16" spans="1:23" s="24" customFormat="1" ht="45" customHeight="1">
      <c r="A16" s="189" t="s">
        <v>28</v>
      </c>
      <c r="B16" s="190"/>
      <c r="C16" s="92"/>
      <c r="D16" s="43" t="s">
        <v>6</v>
      </c>
      <c r="E16" s="44"/>
      <c r="F16" s="93"/>
      <c r="G16" s="93"/>
      <c r="H16" s="93"/>
      <c r="I16" s="93"/>
      <c r="J16" s="94"/>
      <c r="K16" s="94"/>
      <c r="L16" s="95">
        <f>SUM(L17:L57)</f>
        <v>-67970.370000000141</v>
      </c>
      <c r="M16" s="94"/>
      <c r="O16" s="79">
        <f>SUM(O10:O11)*O15*12</f>
        <v>439041.23193955561</v>
      </c>
      <c r="P16" s="79">
        <f>SUM(P10:P11)*P15*12</f>
        <v>122285.3025528889</v>
      </c>
      <c r="Q16" s="79">
        <f>SUM(Q10:Q11)*Q15*12</f>
        <v>383161.77773066668</v>
      </c>
      <c r="R16" s="79">
        <f>SUM(R10:R11)*R15*12</f>
        <v>137136.73777688891</v>
      </c>
      <c r="S16" s="96"/>
      <c r="T16" s="96"/>
      <c r="U16" s="97"/>
    </row>
    <row r="17" spans="1:27" s="24" customFormat="1" ht="20.100000000000001" customHeight="1">
      <c r="A17" s="51">
        <v>2</v>
      </c>
      <c r="B17" s="52" t="s">
        <v>29</v>
      </c>
      <c r="C17" s="53">
        <f>SUM(C18:C25)</f>
        <v>61191.820000000007</v>
      </c>
      <c r="D17" s="54">
        <f>SUM(D18:D25)</f>
        <v>74110</v>
      </c>
      <c r="E17" s="55"/>
      <c r="F17" s="98">
        <f>SUM(F18:F24)</f>
        <v>3913.6222222222223</v>
      </c>
      <c r="G17" s="98">
        <f>SUM(G18:G24)</f>
        <v>4154.8222222222221</v>
      </c>
      <c r="H17" s="98">
        <f>SUM(H18:H24)</f>
        <v>4266.4222222222224</v>
      </c>
      <c r="I17" s="98">
        <f>SUM(I18:I24)</f>
        <v>4446.4222222222215</v>
      </c>
      <c r="J17" s="99"/>
      <c r="K17" s="99"/>
      <c r="L17" s="100">
        <f>D17-C17</f>
        <v>12918.179999999993</v>
      </c>
      <c r="M17" s="99"/>
      <c r="O17" s="101"/>
      <c r="P17" s="101"/>
      <c r="Q17" s="101"/>
      <c r="R17" s="97"/>
      <c r="S17" s="97"/>
      <c r="T17" s="97"/>
      <c r="U17" s="97"/>
    </row>
    <row r="18" spans="1:27" s="24" customFormat="1" ht="20.100000000000001" customHeight="1">
      <c r="A18" s="8"/>
      <c r="B18" s="64" t="s">
        <v>30</v>
      </c>
      <c r="C18" s="65">
        <v>24728.65</v>
      </c>
      <c r="D18" s="102">
        <v>15000</v>
      </c>
      <c r="E18" s="67">
        <v>1</v>
      </c>
      <c r="F18" s="88">
        <f>SUM(D18*$F$3)</f>
        <v>748.5</v>
      </c>
      <c r="G18" s="88">
        <f>SUM(D18*$G$3)</f>
        <v>849</v>
      </c>
      <c r="H18" s="88">
        <f>SUM(D18*$H$3)</f>
        <v>895.5</v>
      </c>
      <c r="I18" s="88">
        <f>SUM(D18*$I$3)</f>
        <v>970.49999999999989</v>
      </c>
      <c r="J18" s="72"/>
      <c r="K18" s="72"/>
      <c r="L18" s="72"/>
      <c r="M18" s="72"/>
      <c r="O18" s="101"/>
      <c r="P18" s="103"/>
      <c r="Q18" s="103"/>
      <c r="R18" s="97"/>
      <c r="S18" s="97"/>
      <c r="T18" s="97"/>
      <c r="U18" s="97"/>
    </row>
    <row r="19" spans="1:27" s="24" customFormat="1" ht="20.100000000000001" customHeight="1">
      <c r="A19" s="104"/>
      <c r="B19" s="64" t="s">
        <v>31</v>
      </c>
      <c r="C19" s="65">
        <v>0</v>
      </c>
      <c r="D19" s="102">
        <v>30000</v>
      </c>
      <c r="E19" s="105">
        <v>2</v>
      </c>
      <c r="F19" s="106">
        <f>SUM(D19/18)</f>
        <v>1666.6666666666667</v>
      </c>
      <c r="G19" s="106">
        <f t="shared" ref="G19:I20" si="0">F19</f>
        <v>1666.6666666666667</v>
      </c>
      <c r="H19" s="106">
        <f t="shared" si="0"/>
        <v>1666.6666666666667</v>
      </c>
      <c r="I19" s="106">
        <f t="shared" si="0"/>
        <v>1666.6666666666667</v>
      </c>
      <c r="J19" s="72"/>
      <c r="K19" s="72"/>
      <c r="L19" s="72"/>
      <c r="M19" s="72"/>
      <c r="N19" s="84"/>
      <c r="O19" s="101"/>
      <c r="P19" s="103"/>
      <c r="Q19" s="103"/>
      <c r="R19" s="97"/>
      <c r="S19" s="97"/>
      <c r="T19" s="97"/>
      <c r="U19" s="97"/>
    </row>
    <row r="20" spans="1:27" s="24" customFormat="1" ht="20.100000000000001" customHeight="1">
      <c r="A20" s="104"/>
      <c r="B20" s="64" t="s">
        <v>32</v>
      </c>
      <c r="C20" s="65">
        <v>0</v>
      </c>
      <c r="D20" s="102">
        <v>-30000</v>
      </c>
      <c r="E20" s="105">
        <v>2</v>
      </c>
      <c r="F20" s="106">
        <f>SUM(D20/18)</f>
        <v>-1666.6666666666667</v>
      </c>
      <c r="G20" s="106">
        <f t="shared" si="0"/>
        <v>-1666.6666666666667</v>
      </c>
      <c r="H20" s="106">
        <f t="shared" si="0"/>
        <v>-1666.6666666666667</v>
      </c>
      <c r="I20" s="106">
        <f t="shared" si="0"/>
        <v>-1666.6666666666667</v>
      </c>
      <c r="J20" s="72"/>
      <c r="K20" s="72"/>
      <c r="L20" s="72"/>
      <c r="M20" s="72"/>
      <c r="N20" s="84"/>
      <c r="O20" s="101"/>
      <c r="P20" s="103"/>
      <c r="Q20" s="103"/>
      <c r="R20" s="97"/>
      <c r="S20" s="97"/>
      <c r="T20" s="97"/>
      <c r="U20" s="97"/>
    </row>
    <row r="21" spans="1:27" s="24" customFormat="1" ht="20.100000000000001" customHeight="1" outlineLevel="1">
      <c r="A21" s="8"/>
      <c r="B21" s="64" t="s">
        <v>33</v>
      </c>
      <c r="C21" s="65">
        <v>3166.4</v>
      </c>
      <c r="D21" s="102">
        <v>15000</v>
      </c>
      <c r="E21" s="67">
        <v>1</v>
      </c>
      <c r="F21" s="88">
        <f>SUM(D21*$F$3)</f>
        <v>748.5</v>
      </c>
      <c r="G21" s="88">
        <f>SUM(D21*$G$3)</f>
        <v>849</v>
      </c>
      <c r="H21" s="88">
        <f>SUM(D21*$H$3)</f>
        <v>895.5</v>
      </c>
      <c r="I21" s="88">
        <f>SUM(D21*$I$3)</f>
        <v>970.49999999999989</v>
      </c>
      <c r="J21" s="72"/>
      <c r="K21" s="72"/>
      <c r="L21" s="72"/>
      <c r="M21" s="72"/>
      <c r="O21" s="101"/>
      <c r="P21" s="103"/>
      <c r="Q21" s="101"/>
      <c r="R21" s="97"/>
      <c r="S21" s="97"/>
      <c r="T21" s="97"/>
      <c r="U21" s="97"/>
    </row>
    <row r="22" spans="1:27" s="24" customFormat="1" ht="20.100000000000001" customHeight="1" outlineLevel="1">
      <c r="A22" s="8"/>
      <c r="B22" s="64" t="s">
        <v>34</v>
      </c>
      <c r="C22" s="65">
        <v>4281.1400000000003</v>
      </c>
      <c r="D22" s="102">
        <v>6000</v>
      </c>
      <c r="E22" s="67">
        <v>1</v>
      </c>
      <c r="F22" s="88">
        <f>SUM(D22*$F$3)</f>
        <v>299.39999999999998</v>
      </c>
      <c r="G22" s="88">
        <f>SUM(D22*$G$3)</f>
        <v>339.59999999999997</v>
      </c>
      <c r="H22" s="88">
        <f>SUM(D22*$H$3)</f>
        <v>358.20000000000005</v>
      </c>
      <c r="I22" s="88">
        <f>SUM(D22*$I$3)</f>
        <v>388.2</v>
      </c>
      <c r="J22" s="72"/>
      <c r="K22" s="72"/>
      <c r="L22" s="72"/>
      <c r="M22" s="72"/>
      <c r="P22" s="103"/>
      <c r="Q22" s="103"/>
      <c r="R22" s="97"/>
      <c r="S22" s="97"/>
      <c r="T22" s="97"/>
      <c r="U22" s="97"/>
    </row>
    <row r="23" spans="1:27" s="24" customFormat="1" ht="20.100000000000001" customHeight="1" outlineLevel="1">
      <c r="A23" s="104"/>
      <c r="B23" s="64" t="s">
        <v>35</v>
      </c>
      <c r="C23" s="65">
        <v>16415.63</v>
      </c>
      <c r="D23" s="102">
        <v>22110</v>
      </c>
      <c r="E23" s="105">
        <v>2</v>
      </c>
      <c r="F23" s="106">
        <f>SUM(D23/18)</f>
        <v>1228.3333333333333</v>
      </c>
      <c r="G23" s="106">
        <f t="shared" ref="G23:I24" si="1">F23</f>
        <v>1228.3333333333333</v>
      </c>
      <c r="H23" s="106">
        <f t="shared" si="1"/>
        <v>1228.3333333333333</v>
      </c>
      <c r="I23" s="106">
        <f t="shared" si="1"/>
        <v>1228.3333333333333</v>
      </c>
      <c r="J23" s="72"/>
      <c r="K23" s="72"/>
      <c r="L23" s="72"/>
      <c r="M23" s="72"/>
      <c r="N23" s="84"/>
      <c r="O23" s="101"/>
      <c r="P23" s="103"/>
      <c r="Q23" s="103"/>
      <c r="R23" s="97"/>
      <c r="S23" s="97"/>
      <c r="T23" s="97"/>
      <c r="U23" s="97"/>
    </row>
    <row r="24" spans="1:27" s="24" customFormat="1" ht="20.100000000000001" customHeight="1" outlineLevel="1">
      <c r="A24" s="104"/>
      <c r="B24" s="107" t="s">
        <v>36</v>
      </c>
      <c r="C24" s="65">
        <v>12600</v>
      </c>
      <c r="D24" s="102">
        <v>16000</v>
      </c>
      <c r="E24" s="67">
        <v>2</v>
      </c>
      <c r="F24" s="106">
        <f>SUM(D24/18)</f>
        <v>888.88888888888891</v>
      </c>
      <c r="G24" s="106">
        <f t="shared" si="1"/>
        <v>888.88888888888891</v>
      </c>
      <c r="H24" s="106">
        <f t="shared" si="1"/>
        <v>888.88888888888891</v>
      </c>
      <c r="I24" s="106">
        <f t="shared" si="1"/>
        <v>888.88888888888891</v>
      </c>
      <c r="J24" s="72"/>
      <c r="K24" s="72"/>
      <c r="L24" s="72"/>
      <c r="M24" s="72"/>
      <c r="O24" s="108"/>
      <c r="P24" s="101"/>
      <c r="Q24" s="109"/>
      <c r="R24" s="79"/>
      <c r="S24" s="79"/>
      <c r="T24" s="79"/>
      <c r="U24" s="79"/>
    </row>
    <row r="25" spans="1:27" s="24" customFormat="1" ht="20.100000000000001" customHeight="1" outlineLevel="1">
      <c r="A25" s="8"/>
      <c r="B25" s="110" t="s">
        <v>6</v>
      </c>
      <c r="C25" s="111"/>
      <c r="D25" s="112"/>
      <c r="E25" s="113"/>
      <c r="F25" s="88"/>
      <c r="G25" s="88"/>
      <c r="H25" s="88"/>
      <c r="I25" s="88"/>
      <c r="J25" s="72"/>
      <c r="K25" s="72"/>
      <c r="L25" s="72"/>
      <c r="M25" s="72"/>
      <c r="O25" s="84"/>
    </row>
    <row r="26" spans="1:27" s="24" customFormat="1" ht="20.100000000000001" customHeight="1" outlineLevel="1">
      <c r="A26" s="51">
        <v>3</v>
      </c>
      <c r="B26" s="52" t="s">
        <v>37</v>
      </c>
      <c r="C26" s="53">
        <f>SUM(C27:C37)</f>
        <v>337796.51</v>
      </c>
      <c r="D26" s="54">
        <f>SUM(D27:D37)</f>
        <v>274149.44</v>
      </c>
      <c r="E26" s="114"/>
      <c r="F26" s="98">
        <f>SUM(F27:F37)</f>
        <v>13204.928155888889</v>
      </c>
      <c r="G26" s="98">
        <f>SUM(G27:G37)</f>
        <v>14026.567766888889</v>
      </c>
      <c r="H26" s="98">
        <f>SUM(H27:H37)</f>
        <v>15551.206989888888</v>
      </c>
      <c r="I26" s="98">
        <f>SUM(I27:I37)</f>
        <v>16074.818639888888</v>
      </c>
      <c r="J26" s="99"/>
      <c r="K26" s="99"/>
      <c r="L26" s="100">
        <f>D26-C26</f>
        <v>-63647.070000000007</v>
      </c>
      <c r="M26" s="99"/>
      <c r="P26" s="115"/>
    </row>
    <row r="27" spans="1:27" s="24" customFormat="1" ht="20.100000000000001" customHeight="1" outlineLevel="1">
      <c r="A27" s="104"/>
      <c r="B27" s="107" t="s">
        <v>38</v>
      </c>
      <c r="C27" s="65">
        <v>78082.7</v>
      </c>
      <c r="D27" s="102">
        <v>78082.7</v>
      </c>
      <c r="E27" s="67">
        <v>1</v>
      </c>
      <c r="F27" s="88">
        <f>SUM(D27*$F$3)</f>
        <v>3896.3267299999998</v>
      </c>
      <c r="G27" s="88">
        <f>SUM(D27*$G$3)</f>
        <v>4419.4808199999998</v>
      </c>
      <c r="H27" s="88">
        <f>SUM(D27*$H$3)</f>
        <v>4661.53719</v>
      </c>
      <c r="I27" s="88">
        <f>SUM(D27*$I$3)</f>
        <v>5051.9506899999997</v>
      </c>
      <c r="J27" s="72"/>
      <c r="K27" s="72"/>
      <c r="L27" s="72"/>
      <c r="M27" s="72"/>
      <c r="P27" s="116"/>
    </row>
    <row r="28" spans="1:27" s="24" customFormat="1" ht="20.100000000000001" customHeight="1" outlineLevel="1">
      <c r="A28" s="104"/>
      <c r="B28" s="107" t="s">
        <v>39</v>
      </c>
      <c r="C28" s="65">
        <v>46840.74</v>
      </c>
      <c r="D28" s="102">
        <v>46840.73</v>
      </c>
      <c r="E28" s="67">
        <v>2</v>
      </c>
      <c r="F28" s="106">
        <f>SUM(D28/18)</f>
        <v>2602.262777777778</v>
      </c>
      <c r="G28" s="106">
        <f>F28</f>
        <v>2602.262777777778</v>
      </c>
      <c r="H28" s="106">
        <f>G28</f>
        <v>2602.262777777778</v>
      </c>
      <c r="I28" s="106">
        <f>H28</f>
        <v>2602.262777777778</v>
      </c>
      <c r="J28" s="72"/>
      <c r="K28" s="72"/>
      <c r="L28" s="72"/>
      <c r="M28" s="72"/>
      <c r="V28" s="117"/>
      <c r="W28" s="117"/>
      <c r="X28" s="117"/>
      <c r="Y28" s="117"/>
      <c r="Z28" s="117"/>
      <c r="AA28" s="117"/>
    </row>
    <row r="29" spans="1:27" s="24" customFormat="1" ht="20.100000000000001" customHeight="1" outlineLevel="1">
      <c r="A29" s="104"/>
      <c r="B29" s="107" t="s">
        <v>40</v>
      </c>
      <c r="C29" s="65">
        <v>434.29</v>
      </c>
      <c r="D29" s="102">
        <v>434.3</v>
      </c>
      <c r="E29" s="67">
        <v>1</v>
      </c>
      <c r="F29" s="88">
        <f>SUM(D29*$F$3)</f>
        <v>21.671569999999999</v>
      </c>
      <c r="G29" s="88">
        <f>SUM(D29*$G$3)</f>
        <v>24.581379999999999</v>
      </c>
      <c r="H29" s="88">
        <f>SUM(D29*$H$3)</f>
        <v>25.927710000000001</v>
      </c>
      <c r="I29" s="88">
        <f>SUM(D29*$I$3)</f>
        <v>28.099209999999999</v>
      </c>
      <c r="J29" s="72"/>
      <c r="K29" s="72"/>
      <c r="L29" s="72"/>
      <c r="M29" s="72"/>
      <c r="O29" s="118">
        <f>D27+D28+D29</f>
        <v>125357.73</v>
      </c>
      <c r="P29" s="119" t="s">
        <v>41</v>
      </c>
      <c r="Q29" s="120"/>
      <c r="R29" s="120"/>
      <c r="S29" s="120"/>
      <c r="T29" s="120"/>
      <c r="V29" s="117"/>
      <c r="W29" s="117"/>
      <c r="X29" s="117"/>
      <c r="Y29" s="117"/>
      <c r="Z29" s="117"/>
      <c r="AA29" s="117"/>
    </row>
    <row r="30" spans="1:27" s="24" customFormat="1" ht="20.100000000000001" customHeight="1" outlineLevel="1">
      <c r="A30" s="104"/>
      <c r="B30" s="107" t="s">
        <v>24</v>
      </c>
      <c r="C30" s="65">
        <v>53580.959999999999</v>
      </c>
      <c r="D30" s="66">
        <f>SUM(F30*$F$2)+G30*$G$2+H30*$H$2+I30*$I$2+15000</f>
        <v>66840</v>
      </c>
      <c r="E30" s="67">
        <v>3</v>
      </c>
      <c r="F30" s="106">
        <f>SUM(F12)*12</f>
        <v>2280</v>
      </c>
      <c r="G30" s="106">
        <f>SUM(G12)*12</f>
        <v>2400</v>
      </c>
      <c r="H30" s="106">
        <f>SUM(H12)*12</f>
        <v>3600</v>
      </c>
      <c r="I30" s="106">
        <f>SUM(I12)*12</f>
        <v>3600</v>
      </c>
      <c r="J30" s="72"/>
      <c r="K30" s="72"/>
      <c r="L30" s="72"/>
      <c r="M30" s="72"/>
    </row>
    <row r="31" spans="1:27" s="24" customFormat="1" ht="20.100000000000001" customHeight="1" outlineLevel="1">
      <c r="A31" s="104"/>
      <c r="B31" s="107" t="s">
        <v>42</v>
      </c>
      <c r="C31" s="65">
        <v>31561.98</v>
      </c>
      <c r="D31" s="102">
        <v>20000</v>
      </c>
      <c r="E31" s="67">
        <v>2</v>
      </c>
      <c r="F31" s="106">
        <f>SUM(D31/18)</f>
        <v>1111.1111111111111</v>
      </c>
      <c r="G31" s="106">
        <f>F31</f>
        <v>1111.1111111111111</v>
      </c>
      <c r="H31" s="106">
        <f>G31</f>
        <v>1111.1111111111111</v>
      </c>
      <c r="I31" s="106">
        <f>H31</f>
        <v>1111.1111111111111</v>
      </c>
      <c r="J31" s="72"/>
      <c r="K31" s="72"/>
      <c r="L31" s="72"/>
      <c r="M31" s="72"/>
      <c r="P31" s="121"/>
      <c r="Q31" s="122"/>
      <c r="R31" s="122"/>
      <c r="S31" s="117"/>
      <c r="T31" s="117"/>
      <c r="U31" s="117"/>
      <c r="V31" s="117"/>
      <c r="W31" s="117"/>
      <c r="X31" s="117"/>
      <c r="Y31" s="117"/>
      <c r="Z31" s="117"/>
      <c r="AA31" s="117"/>
    </row>
    <row r="32" spans="1:27" s="24" customFormat="1" ht="20.100000000000001" customHeight="1" outlineLevel="1">
      <c r="A32" s="104"/>
      <c r="B32" s="107" t="s">
        <v>43</v>
      </c>
      <c r="C32" s="65">
        <v>25792.85</v>
      </c>
      <c r="D32" s="102">
        <v>26205.33</v>
      </c>
      <c r="E32" s="67">
        <v>1</v>
      </c>
      <c r="F32" s="88">
        <f>SUM(D32*$F$3)</f>
        <v>1307.6459670000002</v>
      </c>
      <c r="G32" s="88">
        <f>SUM(D32*$G$3)</f>
        <v>1483.2216780000001</v>
      </c>
      <c r="H32" s="88">
        <f>SUM(D32*$H$3)</f>
        <v>1564.4582010000001</v>
      </c>
      <c r="I32" s="88">
        <f>SUM(D32*$I$3)</f>
        <v>1695.4848509999999</v>
      </c>
      <c r="J32" s="72"/>
      <c r="K32" s="72"/>
      <c r="L32" s="72"/>
      <c r="M32" s="72"/>
      <c r="Q32" s="123"/>
      <c r="R32" s="124"/>
      <c r="S32" s="124"/>
      <c r="T32" s="124"/>
      <c r="Y32" s="117"/>
      <c r="Z32" s="117"/>
      <c r="AA32" s="117"/>
    </row>
    <row r="33" spans="1:80" s="24" customFormat="1" ht="20.100000000000001" customHeight="1" outlineLevel="1">
      <c r="A33" s="8"/>
      <c r="B33" s="125" t="s">
        <v>44</v>
      </c>
      <c r="C33" s="65">
        <v>0</v>
      </c>
      <c r="D33" s="102">
        <v>0</v>
      </c>
      <c r="E33" s="67">
        <v>2</v>
      </c>
      <c r="F33" s="106">
        <f>SUM(D33/18)</f>
        <v>0</v>
      </c>
      <c r="G33" s="106">
        <f t="shared" ref="G33:I37" si="2">F33</f>
        <v>0</v>
      </c>
      <c r="H33" s="106">
        <f t="shared" si="2"/>
        <v>0</v>
      </c>
      <c r="I33" s="106">
        <f t="shared" si="2"/>
        <v>0</v>
      </c>
      <c r="J33" s="72"/>
      <c r="K33" s="72"/>
      <c r="L33" s="72"/>
      <c r="M33" s="72"/>
      <c r="Q33" s="123"/>
      <c r="R33" s="124"/>
      <c r="S33" s="124"/>
      <c r="T33" s="124"/>
      <c r="Y33" s="117"/>
      <c r="Z33" s="117"/>
      <c r="AA33" s="117"/>
    </row>
    <row r="34" spans="1:80" s="24" customFormat="1" ht="20.100000000000001" customHeight="1" outlineLevel="1">
      <c r="A34" s="8"/>
      <c r="B34" s="125" t="s">
        <v>45</v>
      </c>
      <c r="C34" s="65">
        <v>0</v>
      </c>
      <c r="D34" s="102">
        <v>0</v>
      </c>
      <c r="E34" s="67">
        <v>2</v>
      </c>
      <c r="F34" s="106">
        <f>SUM(D34/18)</f>
        <v>0</v>
      </c>
      <c r="G34" s="106">
        <f t="shared" si="2"/>
        <v>0</v>
      </c>
      <c r="H34" s="106">
        <f t="shared" si="2"/>
        <v>0</v>
      </c>
      <c r="I34" s="106">
        <f t="shared" si="2"/>
        <v>0</v>
      </c>
      <c r="J34" s="72"/>
      <c r="K34" s="72"/>
      <c r="L34" s="72"/>
      <c r="M34" s="72"/>
      <c r="Q34" s="123"/>
      <c r="R34" s="124"/>
      <c r="S34" s="124"/>
      <c r="T34" s="124"/>
      <c r="Y34" s="117"/>
      <c r="Z34" s="117"/>
      <c r="AA34" s="117"/>
    </row>
    <row r="35" spans="1:80" s="24" customFormat="1" ht="20.100000000000001" customHeight="1" outlineLevel="1">
      <c r="A35" s="104"/>
      <c r="B35" s="107" t="s">
        <v>46</v>
      </c>
      <c r="C35" s="65">
        <v>89640</v>
      </c>
      <c r="D35" s="102">
        <v>23269</v>
      </c>
      <c r="E35" s="67">
        <v>2</v>
      </c>
      <c r="F35" s="106">
        <f>SUM(D35/18)</f>
        <v>1292.7222222222222</v>
      </c>
      <c r="G35" s="106">
        <f t="shared" si="2"/>
        <v>1292.7222222222222</v>
      </c>
      <c r="H35" s="106">
        <f t="shared" si="2"/>
        <v>1292.7222222222222</v>
      </c>
      <c r="I35" s="106">
        <f t="shared" si="2"/>
        <v>1292.7222222222222</v>
      </c>
      <c r="J35" s="72"/>
      <c r="K35" s="72"/>
      <c r="L35" s="72"/>
      <c r="M35" s="72"/>
      <c r="Q35" s="123"/>
      <c r="R35" s="124"/>
      <c r="S35" s="124"/>
      <c r="T35" s="124"/>
      <c r="Y35" s="117"/>
      <c r="Z35" s="117"/>
      <c r="AA35" s="117"/>
    </row>
    <row r="36" spans="1:80" s="24" customFormat="1" ht="20.100000000000001" customHeight="1" outlineLevel="1">
      <c r="A36" s="104"/>
      <c r="B36" s="107" t="s">
        <v>47</v>
      </c>
      <c r="C36" s="65">
        <v>11862.99</v>
      </c>
      <c r="D36" s="102">
        <v>12477.38</v>
      </c>
      <c r="E36" s="67">
        <v>2</v>
      </c>
      <c r="F36" s="106">
        <f>SUM(D36/18)</f>
        <v>693.18777777777768</v>
      </c>
      <c r="G36" s="106">
        <f t="shared" si="2"/>
        <v>693.18777777777768</v>
      </c>
      <c r="H36" s="106">
        <f t="shared" si="2"/>
        <v>693.18777777777768</v>
      </c>
      <c r="I36" s="106">
        <f t="shared" si="2"/>
        <v>693.18777777777768</v>
      </c>
      <c r="J36" s="72"/>
      <c r="K36" s="72"/>
      <c r="L36" s="72"/>
      <c r="M36" s="72"/>
      <c r="Q36" s="123"/>
      <c r="R36" s="124"/>
      <c r="S36" s="124"/>
      <c r="T36" s="124"/>
      <c r="Y36" s="117"/>
      <c r="Z36" s="117"/>
      <c r="AA36" s="117"/>
    </row>
    <row r="37" spans="1:80" s="24" customFormat="1" ht="20.100000000000001" customHeight="1" outlineLevel="1">
      <c r="A37" s="8"/>
      <c r="B37" s="125" t="s">
        <v>48</v>
      </c>
      <c r="C37" s="65">
        <v>0</v>
      </c>
      <c r="D37" s="102"/>
      <c r="E37" s="67">
        <v>2</v>
      </c>
      <c r="F37" s="106">
        <f>SUM(D37/18)</f>
        <v>0</v>
      </c>
      <c r="G37" s="106">
        <f t="shared" si="2"/>
        <v>0</v>
      </c>
      <c r="H37" s="106">
        <f t="shared" si="2"/>
        <v>0</v>
      </c>
      <c r="I37" s="106">
        <f t="shared" si="2"/>
        <v>0</v>
      </c>
      <c r="J37" s="72"/>
      <c r="K37" s="72"/>
      <c r="L37" s="72"/>
      <c r="M37" s="72"/>
      <c r="Q37" s="123"/>
      <c r="R37" s="124"/>
      <c r="S37" s="124"/>
      <c r="T37" s="124"/>
      <c r="Y37" s="117"/>
      <c r="Z37" s="117"/>
      <c r="AA37" s="117"/>
    </row>
    <row r="38" spans="1:80" s="24" customFormat="1" ht="20.100000000000001" customHeight="1">
      <c r="A38" s="8"/>
      <c r="B38" s="125"/>
      <c r="C38" s="126"/>
      <c r="D38" s="66"/>
      <c r="E38" s="67"/>
      <c r="F38" s="106"/>
      <c r="G38" s="106"/>
      <c r="H38" s="106"/>
      <c r="I38" s="106"/>
      <c r="J38" s="72"/>
      <c r="K38" s="72"/>
      <c r="L38" s="72"/>
      <c r="M38" s="72"/>
      <c r="Q38" s="123"/>
      <c r="R38" s="124"/>
      <c r="S38" s="124"/>
      <c r="T38" s="124"/>
      <c r="Y38" s="117"/>
      <c r="Z38" s="117"/>
      <c r="AA38" s="117"/>
    </row>
    <row r="39" spans="1:80" s="24" customFormat="1" ht="20.100000000000001" customHeight="1">
      <c r="A39" s="51">
        <v>4</v>
      </c>
      <c r="B39" s="127" t="s">
        <v>49</v>
      </c>
      <c r="C39" s="53">
        <f>SUM(C40:C48)</f>
        <v>69349.47</v>
      </c>
      <c r="D39" s="54">
        <f>SUM(D40:D48)</f>
        <v>48000</v>
      </c>
      <c r="E39" s="128"/>
      <c r="F39" s="98">
        <f>SUM(F40:F48)</f>
        <v>2666.6666666666665</v>
      </c>
      <c r="G39" s="98">
        <f>SUM(G40:G48)</f>
        <v>2666.6666666666665</v>
      </c>
      <c r="H39" s="98">
        <f>SUM(H40:H48)</f>
        <v>2666.6666666666665</v>
      </c>
      <c r="I39" s="98">
        <f>SUM(I40:I48)</f>
        <v>2666.6666666666665</v>
      </c>
      <c r="J39" s="99"/>
      <c r="K39" s="99"/>
      <c r="L39" s="100">
        <f>D39-C39</f>
        <v>-21349.47</v>
      </c>
      <c r="M39" s="99"/>
      <c r="Q39" s="123"/>
      <c r="R39" s="124"/>
      <c r="S39" s="124"/>
      <c r="T39" s="124"/>
      <c r="Y39" s="117"/>
      <c r="Z39" s="117"/>
      <c r="AA39" s="117"/>
    </row>
    <row r="40" spans="1:80" s="24" customFormat="1" ht="20.100000000000001" customHeight="1">
      <c r="A40" s="8"/>
      <c r="B40" s="129" t="s">
        <v>50</v>
      </c>
      <c r="C40" s="65">
        <v>9413.1200000000008</v>
      </c>
      <c r="D40" s="130">
        <v>10000</v>
      </c>
      <c r="E40" s="67">
        <v>2</v>
      </c>
      <c r="F40" s="106">
        <f t="shared" ref="F40:F48" si="3">SUM(D40/18)</f>
        <v>555.55555555555554</v>
      </c>
      <c r="G40" s="106">
        <f t="shared" ref="G40:I48" si="4">F40</f>
        <v>555.55555555555554</v>
      </c>
      <c r="H40" s="106">
        <f t="shared" si="4"/>
        <v>555.55555555555554</v>
      </c>
      <c r="I40" s="106">
        <f t="shared" si="4"/>
        <v>555.55555555555554</v>
      </c>
      <c r="J40" s="72"/>
      <c r="K40" s="72"/>
      <c r="L40" s="72"/>
      <c r="M40" s="72"/>
      <c r="Q40" s="123"/>
      <c r="R40" s="124"/>
      <c r="S40" s="124"/>
      <c r="T40" s="124"/>
      <c r="Y40" s="117"/>
      <c r="Z40" s="117"/>
      <c r="AA40" s="117"/>
    </row>
    <row r="41" spans="1:80" s="24" customFormat="1" ht="20.100000000000001" hidden="1" customHeight="1" outlineLevel="1">
      <c r="A41" s="8"/>
      <c r="B41" s="129" t="s">
        <v>51</v>
      </c>
      <c r="C41" s="65">
        <v>0</v>
      </c>
      <c r="D41" s="130">
        <v>0</v>
      </c>
      <c r="E41" s="67">
        <v>2</v>
      </c>
      <c r="F41" s="106">
        <f t="shared" si="3"/>
        <v>0</v>
      </c>
      <c r="G41" s="106">
        <f t="shared" si="4"/>
        <v>0</v>
      </c>
      <c r="H41" s="106">
        <f t="shared" si="4"/>
        <v>0</v>
      </c>
      <c r="I41" s="106">
        <f t="shared" si="4"/>
        <v>0</v>
      </c>
      <c r="J41" s="72"/>
      <c r="K41" s="72"/>
      <c r="L41" s="72"/>
      <c r="M41" s="72"/>
      <c r="Q41" s="123"/>
      <c r="R41" s="124"/>
      <c r="S41" s="124"/>
      <c r="T41" s="124"/>
      <c r="Y41" s="117"/>
      <c r="Z41" s="117"/>
      <c r="AA41" s="117"/>
    </row>
    <row r="42" spans="1:80" s="24" customFormat="1" ht="20.100000000000001" customHeight="1" collapsed="1">
      <c r="A42" s="8"/>
      <c r="B42" s="129" t="s">
        <v>52</v>
      </c>
      <c r="C42" s="65">
        <v>0</v>
      </c>
      <c r="D42" s="130">
        <v>0</v>
      </c>
      <c r="E42" s="67">
        <v>2</v>
      </c>
      <c r="F42" s="106">
        <f t="shared" si="3"/>
        <v>0</v>
      </c>
      <c r="G42" s="106">
        <f t="shared" si="4"/>
        <v>0</v>
      </c>
      <c r="H42" s="106">
        <f t="shared" si="4"/>
        <v>0</v>
      </c>
      <c r="I42" s="106">
        <f t="shared" si="4"/>
        <v>0</v>
      </c>
      <c r="J42" s="72"/>
      <c r="K42" s="72"/>
      <c r="L42" s="72"/>
      <c r="M42" s="72"/>
      <c r="Q42" s="123"/>
      <c r="R42" s="124"/>
      <c r="S42" s="124"/>
      <c r="T42" s="124"/>
    </row>
    <row r="43" spans="1:80" s="24" customFormat="1" ht="20.100000000000001" customHeight="1">
      <c r="A43" s="8"/>
      <c r="B43" s="129" t="s">
        <v>53</v>
      </c>
      <c r="C43" s="65">
        <v>0</v>
      </c>
      <c r="D43" s="130">
        <v>0</v>
      </c>
      <c r="E43" s="67">
        <v>2</v>
      </c>
      <c r="F43" s="106">
        <f t="shared" si="3"/>
        <v>0</v>
      </c>
      <c r="G43" s="106">
        <f t="shared" si="4"/>
        <v>0</v>
      </c>
      <c r="H43" s="106">
        <f t="shared" si="4"/>
        <v>0</v>
      </c>
      <c r="I43" s="106">
        <f t="shared" si="4"/>
        <v>0</v>
      </c>
      <c r="J43" s="72"/>
      <c r="K43" s="72"/>
      <c r="L43" s="72"/>
      <c r="M43" s="72"/>
      <c r="Q43" s="123"/>
      <c r="R43" s="124"/>
      <c r="S43" s="124"/>
      <c r="T43" s="124"/>
    </row>
    <row r="44" spans="1:80" s="24" customFormat="1" ht="20.100000000000001" customHeight="1">
      <c r="A44" s="8"/>
      <c r="B44" s="129" t="s">
        <v>54</v>
      </c>
      <c r="C44" s="65">
        <v>16250</v>
      </c>
      <c r="D44" s="130">
        <v>16000</v>
      </c>
      <c r="E44" s="67">
        <v>2</v>
      </c>
      <c r="F44" s="106">
        <f t="shared" si="3"/>
        <v>888.88888888888891</v>
      </c>
      <c r="G44" s="106">
        <f t="shared" si="4"/>
        <v>888.88888888888891</v>
      </c>
      <c r="H44" s="106">
        <f t="shared" si="4"/>
        <v>888.88888888888891</v>
      </c>
      <c r="I44" s="106">
        <f t="shared" si="4"/>
        <v>888.88888888888891</v>
      </c>
      <c r="J44" s="72"/>
      <c r="K44" s="72"/>
      <c r="L44" s="72"/>
      <c r="M44" s="72"/>
      <c r="Q44" s="123"/>
      <c r="R44" s="124"/>
      <c r="S44" s="124"/>
      <c r="T44" s="124"/>
    </row>
    <row r="45" spans="1:80" s="24" customFormat="1" ht="20.100000000000001" customHeight="1">
      <c r="A45" s="8"/>
      <c r="B45" s="129" t="s">
        <v>55</v>
      </c>
      <c r="C45" s="65">
        <v>7700</v>
      </c>
      <c r="D45" s="130">
        <v>5000</v>
      </c>
      <c r="E45" s="67">
        <v>2</v>
      </c>
      <c r="F45" s="106">
        <f t="shared" si="3"/>
        <v>277.77777777777777</v>
      </c>
      <c r="G45" s="106">
        <f t="shared" si="4"/>
        <v>277.77777777777777</v>
      </c>
      <c r="H45" s="106">
        <f t="shared" si="4"/>
        <v>277.77777777777777</v>
      </c>
      <c r="I45" s="106">
        <f t="shared" si="4"/>
        <v>277.77777777777777</v>
      </c>
      <c r="J45" s="72"/>
      <c r="K45" s="72"/>
      <c r="L45" s="72"/>
      <c r="M45" s="72"/>
      <c r="Q45" s="123"/>
      <c r="R45" s="124"/>
      <c r="S45" s="124"/>
      <c r="T45" s="124"/>
    </row>
    <row r="46" spans="1:80" s="24" customFormat="1" ht="20.100000000000001" customHeight="1">
      <c r="A46" s="8"/>
      <c r="B46" s="129" t="s">
        <v>56</v>
      </c>
      <c r="C46" s="65">
        <v>731.57</v>
      </c>
      <c r="D46" s="130">
        <v>3000</v>
      </c>
      <c r="E46" s="67">
        <v>2</v>
      </c>
      <c r="F46" s="106">
        <f t="shared" si="3"/>
        <v>166.66666666666666</v>
      </c>
      <c r="G46" s="106">
        <f t="shared" si="4"/>
        <v>166.66666666666666</v>
      </c>
      <c r="H46" s="106">
        <f t="shared" si="4"/>
        <v>166.66666666666666</v>
      </c>
      <c r="I46" s="106">
        <f t="shared" si="4"/>
        <v>166.66666666666666</v>
      </c>
      <c r="J46" s="72"/>
      <c r="K46" s="72"/>
      <c r="L46" s="72"/>
      <c r="M46" s="72"/>
      <c r="Q46" s="123"/>
      <c r="R46" s="124"/>
      <c r="S46" s="124"/>
      <c r="T46" s="124"/>
    </row>
    <row r="47" spans="1:80" s="24" customFormat="1" ht="20.100000000000001" customHeight="1">
      <c r="A47" s="8"/>
      <c r="B47" s="129" t="s">
        <v>57</v>
      </c>
      <c r="C47" s="65">
        <v>2664.7799999999997</v>
      </c>
      <c r="D47" s="130">
        <v>5000</v>
      </c>
      <c r="E47" s="67">
        <v>2</v>
      </c>
      <c r="F47" s="106">
        <f t="shared" si="3"/>
        <v>277.77777777777777</v>
      </c>
      <c r="G47" s="106">
        <f t="shared" si="4"/>
        <v>277.77777777777777</v>
      </c>
      <c r="H47" s="106">
        <f t="shared" si="4"/>
        <v>277.77777777777777</v>
      </c>
      <c r="I47" s="106">
        <f t="shared" si="4"/>
        <v>277.77777777777777</v>
      </c>
      <c r="J47" s="72"/>
      <c r="K47" s="72"/>
      <c r="L47" s="72"/>
      <c r="M47" s="72"/>
      <c r="Q47" s="123"/>
      <c r="R47" s="124"/>
      <c r="S47" s="124"/>
      <c r="T47" s="124"/>
    </row>
    <row r="48" spans="1:80" s="24" customFormat="1" ht="20.100000000000001" customHeight="1">
      <c r="A48" s="8"/>
      <c r="B48" s="129" t="s">
        <v>58</v>
      </c>
      <c r="C48" s="65">
        <v>32590</v>
      </c>
      <c r="D48" s="130">
        <v>9000</v>
      </c>
      <c r="E48" s="67">
        <v>2</v>
      </c>
      <c r="F48" s="106">
        <f t="shared" si="3"/>
        <v>500</v>
      </c>
      <c r="G48" s="106">
        <f t="shared" si="4"/>
        <v>500</v>
      </c>
      <c r="H48" s="106">
        <f t="shared" si="4"/>
        <v>500</v>
      </c>
      <c r="I48" s="106">
        <f t="shared" si="4"/>
        <v>500</v>
      </c>
      <c r="J48" s="72"/>
      <c r="K48" s="72"/>
      <c r="L48" s="72"/>
      <c r="M48" s="72"/>
      <c r="Q48" s="123"/>
      <c r="R48" s="124"/>
      <c r="S48" s="124"/>
      <c r="T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row>
    <row r="49" spans="1:80" s="24" customFormat="1" ht="20.100000000000001" customHeight="1" thickBot="1">
      <c r="A49" s="8"/>
      <c r="B49" s="129"/>
      <c r="C49" s="91"/>
      <c r="D49" s="131"/>
      <c r="E49" s="67"/>
      <c r="F49" s="106"/>
      <c r="G49" s="106"/>
      <c r="H49" s="106"/>
      <c r="I49" s="106"/>
      <c r="J49" s="72"/>
      <c r="K49" s="72"/>
      <c r="L49" s="72"/>
      <c r="M49" s="72"/>
      <c r="Q49" s="123"/>
      <c r="R49" s="124"/>
      <c r="S49" s="124"/>
      <c r="T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row>
    <row r="50" spans="1:80" s="24" customFormat="1" ht="20.100000000000001" hidden="1" customHeight="1" outlineLevel="1">
      <c r="A50" s="51">
        <v>5</v>
      </c>
      <c r="B50" s="127" t="s">
        <v>59</v>
      </c>
      <c r="C50" s="53">
        <f>SUM(C51:C52)</f>
        <v>0</v>
      </c>
      <c r="D50" s="54">
        <f>SUM(D51:D52)</f>
        <v>0</v>
      </c>
      <c r="E50" s="128"/>
      <c r="F50" s="98">
        <f>SUM(F51+F52)</f>
        <v>0</v>
      </c>
      <c r="G50" s="98">
        <f>SUM(G51+G52)</f>
        <v>0</v>
      </c>
      <c r="H50" s="98">
        <f>SUM(H51+H52)</f>
        <v>0</v>
      </c>
      <c r="I50" s="98">
        <f>SUM(I51+I52)</f>
        <v>0</v>
      </c>
      <c r="J50" s="99"/>
      <c r="K50" s="99"/>
      <c r="L50" s="100">
        <f>D50-C50</f>
        <v>0</v>
      </c>
      <c r="M50" s="99"/>
      <c r="Q50" s="123"/>
      <c r="R50" s="124"/>
      <c r="S50" s="124"/>
      <c r="T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row>
    <row r="51" spans="1:80" s="24" customFormat="1" ht="20.100000000000001" hidden="1" customHeight="1" outlineLevel="1">
      <c r="A51" s="8"/>
      <c r="B51" s="129" t="s">
        <v>59</v>
      </c>
      <c r="C51" s="65">
        <v>0</v>
      </c>
      <c r="D51" s="132">
        <v>0</v>
      </c>
      <c r="E51" s="67">
        <v>2</v>
      </c>
      <c r="F51" s="106">
        <f>SUM($D$51/18)</f>
        <v>0</v>
      </c>
      <c r="G51" s="106">
        <f>SUM($D$51/18)</f>
        <v>0</v>
      </c>
      <c r="H51" s="106">
        <f>SUM($D$51/18)</f>
        <v>0</v>
      </c>
      <c r="I51" s="106">
        <f>SUM($D$51/18)</f>
        <v>0</v>
      </c>
      <c r="J51" s="72"/>
      <c r="K51" s="72"/>
      <c r="L51" s="72"/>
      <c r="M51" s="72"/>
      <c r="Q51" s="123"/>
      <c r="R51" s="124"/>
      <c r="S51" s="124"/>
      <c r="T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row>
    <row r="52" spans="1:80" s="134" customFormat="1" ht="20.100000000000001" hidden="1" customHeight="1" outlineLevel="1" thickBot="1">
      <c r="A52" s="8"/>
      <c r="B52" s="133"/>
      <c r="C52" s="65"/>
      <c r="D52" s="66"/>
      <c r="E52" s="67"/>
      <c r="F52" s="106"/>
      <c r="G52" s="106"/>
      <c r="H52" s="106"/>
      <c r="I52" s="106"/>
      <c r="J52" s="72"/>
      <c r="K52" s="72"/>
      <c r="L52" s="72"/>
      <c r="M52" s="72"/>
      <c r="N52" s="24"/>
      <c r="O52" s="24"/>
      <c r="P52" s="24"/>
      <c r="Q52" s="123"/>
      <c r="R52" s="124"/>
      <c r="S52" s="124"/>
      <c r="T52" s="124"/>
      <c r="U52" s="24"/>
      <c r="V52" s="24"/>
      <c r="W52" s="24"/>
      <c r="X52" s="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row>
    <row r="53" spans="1:80" s="24" customFormat="1" ht="42.75" customHeight="1" collapsed="1" thickBot="1">
      <c r="A53" s="135" t="s">
        <v>60</v>
      </c>
      <c r="B53" s="136"/>
      <c r="C53" s="137">
        <f>SUM(C50+C39+C26+C17)</f>
        <v>468337.8</v>
      </c>
      <c r="D53" s="138">
        <f>SUM(D39+D26+D17)+D50</f>
        <v>396259.44</v>
      </c>
      <c r="E53" s="139" t="s">
        <v>6</v>
      </c>
      <c r="F53" s="140">
        <f>SUM(F39+F26+F17)+F50</f>
        <v>19785.217044777775</v>
      </c>
      <c r="G53" s="140">
        <f>SUM(G39+G26+G17)+G50</f>
        <v>20848.056655777778</v>
      </c>
      <c r="H53" s="140">
        <f>SUM(H39+H26+H17)+H50</f>
        <v>22484.295878777779</v>
      </c>
      <c r="I53" s="140">
        <f>SUM(I39+I26+I17)+I50</f>
        <v>23187.907528777774</v>
      </c>
      <c r="J53" s="99"/>
      <c r="K53" s="99"/>
      <c r="L53" s="99"/>
      <c r="M53" s="99"/>
      <c r="Q53" s="123"/>
      <c r="R53" s="124"/>
      <c r="S53" s="124"/>
      <c r="T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c r="BY53" s="124"/>
      <c r="BZ53" s="124"/>
      <c r="CA53" s="124"/>
      <c r="CB53" s="124"/>
    </row>
    <row r="54" spans="1:80" s="24" customFormat="1" ht="37.5" customHeight="1">
      <c r="A54" s="141">
        <v>6</v>
      </c>
      <c r="B54" s="142" t="s">
        <v>61</v>
      </c>
      <c r="C54" s="143">
        <f>SUM(C55:C56)</f>
        <v>781892.01000000013</v>
      </c>
      <c r="D54" s="144">
        <f>D55+D56</f>
        <v>786000</v>
      </c>
      <c r="E54" s="145"/>
      <c r="F54" s="144">
        <f>SUM(F55:F56)</f>
        <v>39221.4</v>
      </c>
      <c r="G54" s="144">
        <f>SUM(G55:G56)</f>
        <v>44487.6</v>
      </c>
      <c r="H54" s="144">
        <f>SUM(H55:H56)</f>
        <v>46924.200000000004</v>
      </c>
      <c r="I54" s="144">
        <f>SUM(I55:I56)</f>
        <v>50854.2</v>
      </c>
      <c r="J54" s="99"/>
      <c r="K54" s="99"/>
      <c r="L54" s="100">
        <f>D54-C54</f>
        <v>4107.9899999998743</v>
      </c>
      <c r="M54" s="99"/>
      <c r="Q54" s="123"/>
      <c r="R54" s="124"/>
      <c r="S54" s="124"/>
      <c r="T54" s="124"/>
    </row>
    <row r="55" spans="1:80" s="24" customFormat="1" ht="20.100000000000001" customHeight="1">
      <c r="A55" s="8"/>
      <c r="B55" s="129" t="s">
        <v>62</v>
      </c>
      <c r="C55" s="146">
        <v>-1789.34</v>
      </c>
      <c r="D55" s="147">
        <v>0</v>
      </c>
      <c r="E55" s="105">
        <v>1</v>
      </c>
      <c r="F55" s="88">
        <f>SUM(D55*$F$3)</f>
        <v>0</v>
      </c>
      <c r="G55" s="88">
        <f>SUM(D55*$G$3)</f>
        <v>0</v>
      </c>
      <c r="H55" s="88">
        <f>SUM(D55*$H$3)</f>
        <v>0</v>
      </c>
      <c r="I55" s="88">
        <f>SUM(D55*$I$3)</f>
        <v>0</v>
      </c>
      <c r="J55" s="72"/>
      <c r="K55" s="72"/>
      <c r="L55" s="72"/>
      <c r="M55" s="72"/>
      <c r="Q55" s="123"/>
      <c r="R55" s="124"/>
      <c r="S55" s="124"/>
      <c r="T55" s="124"/>
    </row>
    <row r="56" spans="1:80" s="24" customFormat="1" ht="20.100000000000001" customHeight="1">
      <c r="A56" s="8"/>
      <c r="B56" s="129" t="s">
        <v>63</v>
      </c>
      <c r="C56" s="146">
        <v>783681.35000000009</v>
      </c>
      <c r="D56" s="148">
        <v>786000</v>
      </c>
      <c r="E56" s="67">
        <v>1</v>
      </c>
      <c r="F56" s="88">
        <f>SUM(D56*$F$3)</f>
        <v>39221.4</v>
      </c>
      <c r="G56" s="88">
        <f>SUM(D56*$G$3)</f>
        <v>44487.6</v>
      </c>
      <c r="H56" s="88">
        <f>SUM(D56*$H$3)</f>
        <v>46924.200000000004</v>
      </c>
      <c r="I56" s="88">
        <f>SUM(D56*$I$3)</f>
        <v>50854.2</v>
      </c>
      <c r="J56" s="72"/>
      <c r="K56" s="72"/>
      <c r="L56" s="72"/>
      <c r="M56" s="72"/>
      <c r="Q56" s="123"/>
      <c r="R56" s="124"/>
      <c r="S56" s="124"/>
      <c r="T56" s="124"/>
    </row>
    <row r="57" spans="1:80" s="24" customFormat="1" ht="23.25" customHeight="1" thickBot="1">
      <c r="A57" s="149" t="s">
        <v>64</v>
      </c>
      <c r="B57" s="150"/>
      <c r="C57" s="151">
        <f>SUM(C54+C53)</f>
        <v>1250229.81</v>
      </c>
      <c r="D57" s="152">
        <f>SUM(D54+D53)</f>
        <v>1182259.44</v>
      </c>
      <c r="E57" s="153" t="s">
        <v>65</v>
      </c>
      <c r="F57" s="154">
        <f>SUM(F53+F54)</f>
        <v>59006.617044777777</v>
      </c>
      <c r="G57" s="154">
        <f>SUM(G53+G54)</f>
        <v>65335.656655777777</v>
      </c>
      <c r="H57" s="154">
        <f>SUM(H53+H54)</f>
        <v>69408.495878777787</v>
      </c>
      <c r="I57" s="154">
        <f>SUM(I53+I54)</f>
        <v>74042.107528777764</v>
      </c>
      <c r="J57" s="99"/>
      <c r="K57" s="99"/>
      <c r="L57" s="99"/>
      <c r="M57" s="99"/>
      <c r="Q57" s="123"/>
      <c r="R57" s="124"/>
      <c r="S57" s="124"/>
      <c r="T57" s="124"/>
    </row>
    <row r="58" spans="1:80" s="161" customFormat="1" ht="32.25" customHeight="1" thickTop="1" thickBot="1">
      <c r="A58" s="155" t="s">
        <v>66</v>
      </c>
      <c r="B58" s="156"/>
      <c r="C58" s="157">
        <f>C9-C57</f>
        <v>26185.189999999944</v>
      </c>
      <c r="D58" s="158">
        <f>D9-D57</f>
        <v>6599.9999999997672</v>
      </c>
      <c r="E58" s="159"/>
      <c r="F58" s="159"/>
      <c r="G58" s="159"/>
      <c r="H58" s="159"/>
      <c r="I58" s="159"/>
      <c r="J58" s="160"/>
      <c r="K58" s="160"/>
      <c r="L58" s="160"/>
      <c r="M58" s="160"/>
      <c r="O58" s="24"/>
      <c r="P58" s="24"/>
      <c r="Q58" s="123"/>
      <c r="R58" s="124"/>
      <c r="S58" s="124"/>
      <c r="T58" s="124"/>
    </row>
    <row r="59" spans="1:80" s="161" customFormat="1" ht="15.75">
      <c r="A59" s="162"/>
      <c r="B59" s="162"/>
      <c r="C59" s="159"/>
      <c r="D59" s="159"/>
      <c r="E59" s="159"/>
      <c r="F59" s="159"/>
      <c r="G59" s="159"/>
      <c r="H59" s="159"/>
      <c r="I59" s="159"/>
      <c r="J59" s="160"/>
      <c r="K59" s="160"/>
      <c r="L59" s="160"/>
      <c r="M59" s="160"/>
      <c r="O59" s="24"/>
      <c r="P59" s="24"/>
      <c r="Q59" s="123"/>
      <c r="R59" s="124"/>
      <c r="S59" s="124"/>
      <c r="T59" s="124"/>
    </row>
    <row r="60" spans="1:80" s="161" customFormat="1" ht="18">
      <c r="A60" s="163"/>
      <c r="B60" s="163"/>
      <c r="C60" s="32"/>
      <c r="D60" s="32"/>
      <c r="E60" s="32"/>
      <c r="F60" s="32"/>
      <c r="G60" s="32"/>
      <c r="H60" s="32"/>
      <c r="I60" s="32"/>
      <c r="J60" s="164"/>
      <c r="K60" s="164"/>
      <c r="L60" s="164"/>
      <c r="M60" s="164"/>
      <c r="N60" s="165"/>
      <c r="O60" s="24"/>
      <c r="P60" s="24"/>
      <c r="Q60" s="123"/>
      <c r="R60" s="124"/>
      <c r="S60" s="124"/>
      <c r="T60" s="124"/>
    </row>
    <row r="61" spans="1:80" s="161" customFormat="1" ht="15.75">
      <c r="A61" s="163"/>
      <c r="B61" s="163"/>
      <c r="C61" s="32"/>
      <c r="D61" s="32" t="s">
        <v>67</v>
      </c>
      <c r="E61" s="32"/>
      <c r="F61" s="32">
        <f>F54/12+(F11)</f>
        <v>3368.4500000000003</v>
      </c>
      <c r="G61" s="32">
        <f t="shared" ref="G61:I61" si="5">G54/12+(G11)</f>
        <v>3807.2999999999997</v>
      </c>
      <c r="H61" s="32">
        <f t="shared" si="5"/>
        <v>4010.3500000000004</v>
      </c>
      <c r="I61" s="32">
        <f t="shared" si="5"/>
        <v>4337.8499999999995</v>
      </c>
      <c r="J61" s="164"/>
      <c r="K61" s="164"/>
      <c r="L61" s="164"/>
      <c r="M61" s="164"/>
      <c r="N61" s="166"/>
      <c r="O61" s="24"/>
      <c r="P61" s="24"/>
      <c r="Q61" s="123"/>
      <c r="R61" s="124"/>
      <c r="S61" s="124"/>
      <c r="T61" s="124"/>
    </row>
    <row r="62" spans="1:80" s="161" customFormat="1" ht="15.75">
      <c r="A62" s="163"/>
      <c r="B62" s="163"/>
      <c r="C62" s="32"/>
      <c r="D62" s="32" t="s">
        <v>68</v>
      </c>
      <c r="E62" s="32"/>
      <c r="F62" s="32">
        <f>F53/12</f>
        <v>1648.7680870648146</v>
      </c>
      <c r="G62" s="32">
        <f>G53/12</f>
        <v>1737.3380546481483</v>
      </c>
      <c r="H62" s="32">
        <f>H53/12</f>
        <v>1873.6913232314816</v>
      </c>
      <c r="I62" s="32">
        <f>I53/12</f>
        <v>1932.3256273981478</v>
      </c>
      <c r="J62" s="164"/>
      <c r="K62" s="164"/>
      <c r="L62" s="164"/>
      <c r="M62" s="164"/>
      <c r="N62" s="166"/>
      <c r="O62" s="24"/>
      <c r="P62" s="24"/>
      <c r="Q62" s="123"/>
      <c r="R62" s="124"/>
      <c r="S62" s="124"/>
      <c r="T62" s="124"/>
    </row>
    <row r="63" spans="1:80" s="161" customFormat="1" ht="15.75">
      <c r="A63" s="163"/>
      <c r="B63" s="163"/>
      <c r="C63" s="32"/>
      <c r="D63" s="32"/>
      <c r="E63" s="32"/>
      <c r="F63" s="182">
        <f>SUM(F61:F62)</f>
        <v>5017.2180870648153</v>
      </c>
      <c r="G63" s="182">
        <f t="shared" ref="G63:I63" si="6">SUM(G61:G62)</f>
        <v>5544.6380546481478</v>
      </c>
      <c r="H63" s="182">
        <f t="shared" si="6"/>
        <v>5884.0413232314822</v>
      </c>
      <c r="I63" s="182">
        <f t="shared" si="6"/>
        <v>6270.1756273981473</v>
      </c>
      <c r="J63" s="164"/>
      <c r="K63" s="164"/>
      <c r="L63" s="164"/>
      <c r="M63" s="164"/>
      <c r="N63" s="167"/>
      <c r="O63" s="24"/>
      <c r="P63" s="24"/>
      <c r="Q63" s="123"/>
      <c r="R63" s="124"/>
      <c r="S63" s="124"/>
      <c r="T63" s="124"/>
    </row>
    <row r="64" spans="1:80" s="161" customFormat="1" ht="15.75">
      <c r="A64" s="163"/>
      <c r="B64" s="163"/>
      <c r="C64" s="32"/>
      <c r="D64" s="32"/>
      <c r="E64" s="32"/>
      <c r="F64" s="32"/>
      <c r="G64" s="32"/>
      <c r="H64" s="32"/>
      <c r="I64" s="32"/>
      <c r="J64" s="164"/>
      <c r="K64" s="164"/>
      <c r="L64" s="164"/>
      <c r="M64" s="164"/>
      <c r="O64" s="24"/>
      <c r="P64" s="24"/>
      <c r="Q64" s="123"/>
      <c r="R64" s="124"/>
      <c r="S64" s="124"/>
      <c r="T64" s="124"/>
    </row>
    <row r="65" spans="1:20" s="161" customFormat="1" ht="15.75">
      <c r="A65" s="163"/>
      <c r="B65" s="163"/>
      <c r="C65" s="32"/>
      <c r="D65" s="32"/>
      <c r="E65" s="32"/>
      <c r="F65" s="32"/>
      <c r="G65" s="32"/>
      <c r="H65" s="32"/>
      <c r="I65" s="32"/>
      <c r="J65" s="164"/>
      <c r="K65" s="164"/>
      <c r="L65" s="164"/>
      <c r="M65" s="164"/>
      <c r="O65" s="24"/>
      <c r="P65" s="24"/>
      <c r="Q65" s="123"/>
      <c r="R65" s="124"/>
      <c r="S65" s="124"/>
      <c r="T65" s="124"/>
    </row>
    <row r="66" spans="1:20" s="161" customFormat="1" ht="15.75">
      <c r="A66" s="163"/>
      <c r="B66" s="163"/>
      <c r="C66" s="32"/>
      <c r="D66" s="32"/>
      <c r="E66" s="32"/>
      <c r="F66" s="32"/>
      <c r="G66" s="32"/>
      <c r="H66" s="32"/>
      <c r="I66" s="32"/>
      <c r="J66" s="164"/>
      <c r="K66" s="164"/>
      <c r="L66" s="164"/>
      <c r="M66" s="164"/>
      <c r="O66" s="24"/>
      <c r="P66" s="24"/>
      <c r="Q66" s="123"/>
      <c r="R66" s="124"/>
      <c r="S66" s="124"/>
      <c r="T66" s="124"/>
    </row>
    <row r="67" spans="1:20" s="161" customFormat="1" ht="15.75">
      <c r="A67" s="163"/>
      <c r="B67" s="163"/>
      <c r="C67" s="32"/>
      <c r="D67" s="32"/>
      <c r="E67" s="32"/>
      <c r="F67" s="32"/>
      <c r="G67" s="32"/>
      <c r="H67" s="32"/>
      <c r="I67" s="32"/>
      <c r="J67" s="164"/>
      <c r="K67" s="164"/>
      <c r="L67" s="164"/>
      <c r="M67" s="164"/>
      <c r="O67" s="24"/>
      <c r="P67" s="24"/>
      <c r="Q67" s="123"/>
      <c r="R67" s="124"/>
      <c r="S67" s="124"/>
      <c r="T67" s="124"/>
    </row>
    <row r="68" spans="1:20" s="161" customFormat="1" ht="26.25">
      <c r="A68" s="163"/>
      <c r="B68" s="168"/>
      <c r="C68" s="169"/>
      <c r="D68" s="170"/>
      <c r="E68" s="32"/>
      <c r="F68" s="32"/>
      <c r="G68" s="32"/>
      <c r="H68" s="32"/>
      <c r="I68" s="32"/>
      <c r="J68" s="164"/>
      <c r="K68" s="164"/>
      <c r="L68" s="164"/>
      <c r="M68" s="164"/>
      <c r="O68" s="24"/>
      <c r="P68" s="24"/>
      <c r="Q68" s="123"/>
      <c r="R68" s="124"/>
      <c r="S68" s="124"/>
      <c r="T68" s="124"/>
    </row>
    <row r="69" spans="1:20" s="161" customFormat="1" ht="26.25">
      <c r="A69" s="163"/>
      <c r="B69" s="171"/>
      <c r="C69" s="172"/>
      <c r="D69" s="173"/>
      <c r="E69" s="32"/>
      <c r="F69" s="174"/>
      <c r="G69" s="32"/>
      <c r="H69" s="32"/>
      <c r="I69" s="32"/>
      <c r="J69" s="164"/>
      <c r="K69" s="164"/>
      <c r="L69" s="164"/>
      <c r="M69" s="164"/>
      <c r="O69" s="24"/>
      <c r="P69" s="24"/>
      <c r="Q69" s="123"/>
      <c r="R69" s="124"/>
      <c r="S69" s="124"/>
      <c r="T69" s="124"/>
    </row>
    <row r="70" spans="1:20" s="161" customFormat="1" ht="26.25">
      <c r="A70" s="163"/>
      <c r="B70" s="171"/>
      <c r="C70" s="172"/>
      <c r="D70" s="173"/>
      <c r="E70" s="32"/>
      <c r="F70" s="174"/>
      <c r="G70" s="32"/>
      <c r="H70" s="32"/>
      <c r="I70" s="32"/>
      <c r="J70" s="164"/>
      <c r="K70" s="164"/>
      <c r="L70" s="164"/>
      <c r="M70" s="164"/>
      <c r="O70" s="24"/>
      <c r="P70" s="24"/>
      <c r="Q70" s="123"/>
      <c r="R70" s="124"/>
      <c r="S70" s="124"/>
      <c r="T70" s="124"/>
    </row>
    <row r="71" spans="1:20" s="161" customFormat="1" ht="26.25">
      <c r="A71" s="163"/>
      <c r="B71" s="171"/>
      <c r="C71" s="172"/>
      <c r="D71" s="173"/>
      <c r="E71" s="32"/>
      <c r="F71" s="175"/>
      <c r="G71" s="32"/>
      <c r="H71" s="32"/>
      <c r="I71" s="32"/>
      <c r="J71" s="164"/>
      <c r="K71" s="164"/>
      <c r="L71" s="164"/>
      <c r="M71" s="164"/>
      <c r="O71" s="24"/>
      <c r="P71" s="24"/>
      <c r="Q71" s="123"/>
      <c r="R71" s="124"/>
      <c r="S71" s="124"/>
      <c r="T71" s="124"/>
    </row>
    <row r="72" spans="1:20" s="161" customFormat="1" ht="15.75">
      <c r="A72" s="163"/>
      <c r="B72" s="163"/>
      <c r="C72" s="32"/>
      <c r="D72" s="32"/>
      <c r="E72" s="32"/>
      <c r="F72" s="32"/>
      <c r="G72" s="32"/>
      <c r="H72" s="32"/>
      <c r="I72" s="32"/>
      <c r="J72" s="164"/>
      <c r="K72" s="164"/>
      <c r="L72" s="164"/>
      <c r="M72" s="164"/>
      <c r="O72" s="24"/>
      <c r="P72" s="24"/>
      <c r="Q72" s="123"/>
      <c r="R72" s="124"/>
      <c r="S72" s="124"/>
      <c r="T72" s="124"/>
    </row>
    <row r="73" spans="1:20" s="161" customFormat="1" ht="15.75">
      <c r="A73" s="163"/>
      <c r="B73" s="163"/>
      <c r="C73" s="32"/>
      <c r="D73" s="32"/>
      <c r="E73" s="32"/>
      <c r="F73" s="32"/>
      <c r="G73" s="32"/>
      <c r="H73" s="32"/>
      <c r="I73" s="32"/>
      <c r="J73" s="164"/>
      <c r="K73" s="164"/>
      <c r="L73" s="164"/>
      <c r="M73" s="164"/>
      <c r="O73" s="24"/>
      <c r="P73" s="24"/>
      <c r="Q73" s="123"/>
      <c r="R73" s="124"/>
      <c r="S73" s="124"/>
      <c r="T73" s="124"/>
    </row>
    <row r="74" spans="1:20" s="161" customFormat="1" ht="15.75">
      <c r="A74" s="163"/>
      <c r="B74" s="163"/>
      <c r="C74" s="32"/>
      <c r="D74" s="32"/>
      <c r="E74" s="32"/>
      <c r="F74" s="32"/>
      <c r="G74" s="32"/>
      <c r="H74" s="32"/>
      <c r="I74" s="32"/>
      <c r="J74" s="164"/>
      <c r="K74" s="164"/>
      <c r="L74" s="164"/>
      <c r="M74" s="164"/>
      <c r="O74" s="24"/>
      <c r="P74" s="24"/>
      <c r="Q74" s="123"/>
      <c r="R74" s="124"/>
      <c r="S74" s="124"/>
      <c r="T74" s="124"/>
    </row>
    <row r="75" spans="1:20" s="161" customFormat="1" ht="15.75">
      <c r="A75" s="163"/>
      <c r="B75" s="163"/>
      <c r="C75" s="32"/>
      <c r="D75" s="32"/>
      <c r="E75" s="32"/>
      <c r="F75" s="32"/>
      <c r="G75" s="32"/>
      <c r="H75" s="32"/>
      <c r="I75" s="32"/>
      <c r="J75" s="164"/>
      <c r="K75" s="164"/>
      <c r="L75" s="164"/>
      <c r="M75" s="164"/>
      <c r="O75" s="24"/>
      <c r="P75" s="24"/>
      <c r="Q75" s="123"/>
      <c r="R75" s="124"/>
      <c r="S75" s="124"/>
      <c r="T75" s="124"/>
    </row>
    <row r="76" spans="1:20" s="161" customFormat="1" ht="15.75">
      <c r="A76" s="163"/>
      <c r="B76" s="163"/>
      <c r="C76" s="32"/>
      <c r="D76" s="32"/>
      <c r="E76" s="32"/>
      <c r="F76" s="32"/>
      <c r="G76" s="32"/>
      <c r="H76" s="32"/>
      <c r="I76" s="32"/>
      <c r="J76" s="164"/>
      <c r="K76" s="164"/>
      <c r="L76" s="164"/>
      <c r="M76" s="164"/>
      <c r="O76" s="24"/>
      <c r="P76" s="24"/>
      <c r="Q76" s="123"/>
      <c r="R76" s="124"/>
      <c r="S76" s="124"/>
      <c r="T76" s="124"/>
    </row>
    <row r="77" spans="1:20" s="161" customFormat="1" ht="15.75">
      <c r="A77" s="163"/>
      <c r="B77" s="163"/>
      <c r="C77" s="32"/>
      <c r="D77" s="32"/>
      <c r="E77" s="32"/>
      <c r="F77" s="32"/>
      <c r="G77" s="32"/>
      <c r="H77" s="32"/>
      <c r="I77" s="32"/>
      <c r="J77" s="164"/>
      <c r="K77" s="164"/>
      <c r="L77" s="164"/>
      <c r="M77" s="164"/>
    </row>
    <row r="78" spans="1:20" s="161" customFormat="1" ht="15.75">
      <c r="A78" s="163"/>
      <c r="B78" s="163"/>
      <c r="C78" s="32"/>
      <c r="D78" s="32"/>
      <c r="E78" s="32"/>
      <c r="F78" s="32"/>
      <c r="G78" s="32"/>
      <c r="H78" s="32"/>
      <c r="I78" s="32"/>
      <c r="J78" s="164"/>
      <c r="K78" s="164"/>
      <c r="L78" s="164"/>
      <c r="M78" s="164"/>
    </row>
    <row r="79" spans="1:20" s="161" customFormat="1" ht="15.75">
      <c r="A79" s="163"/>
      <c r="B79" s="163"/>
      <c r="C79" s="32"/>
      <c r="D79" s="32"/>
      <c r="E79" s="32"/>
      <c r="F79" s="32"/>
      <c r="G79" s="32"/>
      <c r="H79" s="32"/>
      <c r="I79" s="32"/>
      <c r="J79" s="164"/>
      <c r="K79" s="164"/>
      <c r="L79" s="164"/>
      <c r="M79" s="164"/>
    </row>
    <row r="80" spans="1:20" s="161" customFormat="1" ht="15.75">
      <c r="A80" s="163"/>
      <c r="B80" s="163"/>
      <c r="C80" s="32"/>
      <c r="D80" s="32"/>
      <c r="E80" s="32"/>
      <c r="F80" s="32"/>
      <c r="G80" s="32"/>
      <c r="H80" s="32"/>
      <c r="I80" s="32"/>
      <c r="J80" s="164"/>
      <c r="K80" s="164"/>
      <c r="L80" s="164"/>
      <c r="M80" s="164"/>
    </row>
    <row r="81" spans="1:13" s="161" customFormat="1" ht="15.75">
      <c r="A81" s="163"/>
      <c r="B81" s="163"/>
      <c r="C81" s="32"/>
      <c r="D81" s="32"/>
      <c r="E81" s="32"/>
      <c r="F81" s="32"/>
      <c r="G81" s="32"/>
      <c r="H81" s="32"/>
      <c r="I81" s="32"/>
      <c r="J81" s="164"/>
      <c r="K81" s="164"/>
      <c r="L81" s="164"/>
      <c r="M81" s="164"/>
    </row>
    <row r="82" spans="1:13" s="161" customFormat="1" ht="15.75">
      <c r="A82" s="163"/>
      <c r="B82" s="163"/>
      <c r="C82" s="32"/>
      <c r="D82" s="32"/>
      <c r="E82" s="32"/>
      <c r="F82" s="32"/>
      <c r="G82" s="32"/>
      <c r="H82" s="32"/>
      <c r="I82" s="32"/>
      <c r="J82" s="164"/>
      <c r="K82" s="164"/>
      <c r="L82" s="164"/>
      <c r="M82" s="164"/>
    </row>
    <row r="83" spans="1:13" s="161" customFormat="1" ht="15.75">
      <c r="A83" s="163"/>
      <c r="B83" s="163"/>
      <c r="C83" s="32"/>
      <c r="D83" s="32"/>
      <c r="E83" s="32"/>
      <c r="F83" s="32"/>
      <c r="G83" s="32"/>
      <c r="H83" s="32"/>
      <c r="I83" s="32"/>
      <c r="J83" s="164"/>
      <c r="K83" s="164"/>
      <c r="L83" s="164"/>
      <c r="M83" s="164"/>
    </row>
    <row r="84" spans="1:13" s="161" customFormat="1" ht="15.75">
      <c r="A84" s="163"/>
      <c r="B84" s="163"/>
      <c r="C84" s="32"/>
      <c r="D84" s="32"/>
      <c r="E84" s="32"/>
      <c r="F84" s="32"/>
      <c r="G84" s="32"/>
      <c r="H84" s="32"/>
      <c r="I84" s="32"/>
      <c r="J84" s="164"/>
      <c r="K84" s="164"/>
      <c r="L84" s="164"/>
      <c r="M84" s="164"/>
    </row>
    <row r="85" spans="1:13" s="161" customFormat="1" ht="15.75">
      <c r="A85" s="163"/>
      <c r="B85" s="163"/>
      <c r="C85" s="32"/>
      <c r="D85" s="32"/>
      <c r="E85" s="32"/>
      <c r="F85" s="32"/>
      <c r="G85" s="32"/>
      <c r="H85" s="32"/>
      <c r="I85" s="32"/>
      <c r="J85" s="164"/>
      <c r="K85" s="164"/>
      <c r="L85" s="164"/>
      <c r="M85" s="164"/>
    </row>
    <row r="86" spans="1:13" s="161" customFormat="1" ht="15.75">
      <c r="A86" s="163"/>
      <c r="B86" s="163"/>
      <c r="C86" s="32"/>
      <c r="D86" s="32"/>
      <c r="E86" s="32"/>
      <c r="F86" s="32"/>
      <c r="G86" s="32"/>
      <c r="H86" s="32"/>
      <c r="I86" s="32"/>
      <c r="J86" s="164"/>
      <c r="K86" s="164"/>
      <c r="L86" s="164"/>
      <c r="M86" s="164"/>
    </row>
    <row r="87" spans="1:13" s="161" customFormat="1" ht="15.75">
      <c r="A87" s="163"/>
      <c r="B87" s="163"/>
      <c r="C87" s="32"/>
      <c r="D87" s="32"/>
      <c r="E87" s="32"/>
      <c r="F87" s="32"/>
      <c r="G87" s="32"/>
      <c r="H87" s="32"/>
      <c r="I87" s="32"/>
      <c r="J87" s="164"/>
      <c r="K87" s="164"/>
      <c r="L87" s="164"/>
      <c r="M87" s="164"/>
    </row>
    <row r="88" spans="1:13" s="161" customFormat="1" ht="15.75">
      <c r="A88" s="163"/>
      <c r="B88" s="163"/>
      <c r="C88" s="32"/>
      <c r="D88" s="32"/>
      <c r="E88" s="32"/>
      <c r="F88" s="32"/>
      <c r="G88" s="32"/>
      <c r="H88" s="32"/>
      <c r="I88" s="32"/>
      <c r="J88" s="164"/>
      <c r="K88" s="164"/>
      <c r="L88" s="164"/>
      <c r="M88" s="164"/>
    </row>
    <row r="89" spans="1:13" s="161" customFormat="1" ht="15.75">
      <c r="A89" s="163"/>
      <c r="B89" s="163"/>
      <c r="C89" s="32"/>
      <c r="D89" s="32"/>
      <c r="E89" s="32"/>
      <c r="F89" s="32"/>
      <c r="G89" s="32"/>
      <c r="H89" s="32"/>
      <c r="I89" s="32"/>
      <c r="J89" s="164"/>
      <c r="K89" s="164"/>
      <c r="L89" s="164"/>
      <c r="M89" s="164"/>
    </row>
    <row r="90" spans="1:13" s="161" customFormat="1" ht="15.75">
      <c r="A90" s="163"/>
      <c r="B90" s="163"/>
      <c r="C90" s="32"/>
      <c r="D90" s="32"/>
      <c r="E90" s="32"/>
      <c r="F90" s="32"/>
      <c r="G90" s="32"/>
      <c r="H90" s="32"/>
      <c r="I90" s="32"/>
      <c r="J90" s="164"/>
      <c r="K90" s="164"/>
      <c r="L90" s="164"/>
      <c r="M90" s="164"/>
    </row>
    <row r="91" spans="1:13" s="161" customFormat="1" ht="15.75">
      <c r="A91" s="163"/>
      <c r="B91" s="163"/>
      <c r="C91" s="32"/>
      <c r="D91" s="32"/>
      <c r="E91" s="32"/>
      <c r="F91" s="32"/>
      <c r="G91" s="32"/>
      <c r="H91" s="32"/>
      <c r="I91" s="32"/>
      <c r="J91" s="164"/>
      <c r="K91" s="164"/>
      <c r="L91" s="164"/>
      <c r="M91" s="164"/>
    </row>
    <row r="92" spans="1:13" s="161" customFormat="1" ht="15.75">
      <c r="A92" s="163"/>
      <c r="B92" s="163"/>
      <c r="C92" s="32"/>
      <c r="D92" s="32"/>
      <c r="E92" s="32"/>
      <c r="F92" s="32"/>
      <c r="G92" s="32"/>
      <c r="H92" s="32"/>
      <c r="I92" s="32"/>
      <c r="J92" s="164"/>
      <c r="K92" s="164"/>
      <c r="L92" s="164"/>
      <c r="M92" s="164"/>
    </row>
    <row r="93" spans="1:13" s="161" customFormat="1" ht="15.75">
      <c r="A93" s="163"/>
      <c r="B93" s="163"/>
      <c r="C93" s="32"/>
      <c r="D93" s="32"/>
      <c r="E93" s="32"/>
      <c r="F93" s="32"/>
      <c r="G93" s="32"/>
      <c r="H93" s="32"/>
      <c r="I93" s="32"/>
      <c r="J93" s="164"/>
      <c r="K93" s="164"/>
      <c r="L93" s="164"/>
      <c r="M93" s="164"/>
    </row>
    <row r="94" spans="1:13" s="161" customFormat="1" ht="15.75">
      <c r="A94" s="163"/>
      <c r="B94" s="163"/>
      <c r="C94" s="32"/>
      <c r="D94" s="32"/>
      <c r="E94" s="32"/>
      <c r="F94" s="32"/>
      <c r="G94" s="32"/>
      <c r="H94" s="32"/>
      <c r="I94" s="32"/>
      <c r="J94" s="164"/>
      <c r="K94" s="164"/>
      <c r="L94" s="164"/>
      <c r="M94" s="164"/>
    </row>
    <row r="95" spans="1:13" s="161" customFormat="1" ht="15.75">
      <c r="A95" s="163"/>
      <c r="B95" s="163"/>
      <c r="C95" s="32"/>
      <c r="D95" s="32"/>
      <c r="E95" s="32"/>
      <c r="F95" s="32"/>
      <c r="G95" s="32"/>
      <c r="H95" s="32"/>
      <c r="I95" s="32"/>
      <c r="J95" s="164"/>
      <c r="K95" s="164"/>
      <c r="L95" s="164"/>
      <c r="M95" s="164"/>
    </row>
    <row r="96" spans="1:13" s="161" customFormat="1" ht="15.75">
      <c r="A96" s="163"/>
      <c r="B96" s="163"/>
      <c r="C96" s="32"/>
      <c r="D96" s="32"/>
      <c r="E96" s="32"/>
      <c r="F96" s="32"/>
      <c r="G96" s="32"/>
      <c r="H96" s="32"/>
      <c r="I96" s="32"/>
      <c r="J96" s="164"/>
      <c r="K96" s="164"/>
      <c r="L96" s="164"/>
      <c r="M96" s="164"/>
    </row>
    <row r="97" spans="1:13" s="161" customFormat="1" ht="15.75">
      <c r="A97" s="163"/>
      <c r="B97" s="163"/>
      <c r="C97" s="32"/>
      <c r="D97" s="32"/>
      <c r="E97" s="32"/>
      <c r="F97" s="32"/>
      <c r="G97" s="32"/>
      <c r="H97" s="32"/>
      <c r="I97" s="32"/>
      <c r="J97" s="164"/>
      <c r="K97" s="164"/>
      <c r="L97" s="164"/>
      <c r="M97" s="164"/>
    </row>
    <row r="98" spans="1:13" s="161" customFormat="1" ht="15.75">
      <c r="A98" s="163"/>
      <c r="B98" s="163"/>
      <c r="C98" s="32"/>
      <c r="D98" s="32"/>
      <c r="E98" s="32"/>
      <c r="F98" s="32"/>
      <c r="G98" s="32"/>
      <c r="H98" s="32"/>
      <c r="I98" s="32"/>
      <c r="J98" s="164"/>
      <c r="K98" s="164"/>
      <c r="L98" s="164"/>
      <c r="M98" s="164"/>
    </row>
    <row r="99" spans="1:13" s="161" customFormat="1" ht="15.75">
      <c r="A99" s="163"/>
      <c r="B99" s="163"/>
      <c r="C99" s="32"/>
      <c r="D99" s="32"/>
      <c r="E99" s="32"/>
      <c r="F99" s="32"/>
      <c r="G99" s="32"/>
      <c r="H99" s="32"/>
      <c r="I99" s="32"/>
      <c r="J99" s="164"/>
      <c r="K99" s="164"/>
      <c r="L99" s="164"/>
      <c r="M99" s="164"/>
    </row>
    <row r="100" spans="1:13" s="161" customFormat="1" ht="15.75">
      <c r="A100" s="163"/>
      <c r="B100" s="163"/>
      <c r="C100" s="32"/>
      <c r="D100" s="32"/>
      <c r="E100" s="32"/>
      <c r="F100" s="32"/>
      <c r="G100" s="32"/>
      <c r="H100" s="32"/>
      <c r="I100" s="32"/>
      <c r="J100" s="164"/>
      <c r="K100" s="164"/>
      <c r="L100" s="164"/>
      <c r="M100" s="164"/>
    </row>
    <row r="101" spans="1:13" s="161" customFormat="1" ht="15.75">
      <c r="A101" s="163"/>
      <c r="B101" s="163"/>
      <c r="C101" s="32"/>
      <c r="D101" s="32"/>
      <c r="E101" s="32"/>
      <c r="F101" s="32"/>
      <c r="G101" s="32"/>
      <c r="H101" s="32"/>
      <c r="I101" s="32"/>
      <c r="J101" s="164"/>
      <c r="K101" s="164"/>
      <c r="L101" s="164"/>
      <c r="M101" s="164"/>
    </row>
    <row r="102" spans="1:13" s="161" customFormat="1" ht="15.75">
      <c r="A102" s="163"/>
      <c r="B102" s="163"/>
      <c r="C102" s="32"/>
      <c r="D102" s="32"/>
      <c r="E102" s="32"/>
      <c r="F102" s="32"/>
      <c r="G102" s="32"/>
      <c r="H102" s="32"/>
      <c r="I102" s="32"/>
      <c r="J102" s="164"/>
      <c r="K102" s="164"/>
      <c r="L102" s="164"/>
      <c r="M102" s="164"/>
    </row>
    <row r="103" spans="1:13" s="161" customFormat="1" ht="15.75">
      <c r="A103" s="163"/>
      <c r="B103" s="163"/>
      <c r="C103" s="32"/>
      <c r="D103" s="32"/>
      <c r="E103" s="32"/>
      <c r="F103" s="32"/>
      <c r="G103" s="32"/>
      <c r="H103" s="32"/>
      <c r="I103" s="32"/>
      <c r="J103" s="164"/>
      <c r="K103" s="164"/>
      <c r="L103" s="164"/>
      <c r="M103" s="164"/>
    </row>
    <row r="104" spans="1:13" s="161" customFormat="1" ht="15.75">
      <c r="A104" s="163"/>
      <c r="B104" s="163"/>
      <c r="C104" s="32"/>
      <c r="D104" s="32"/>
      <c r="E104" s="32"/>
      <c r="F104" s="32"/>
      <c r="G104" s="32"/>
      <c r="H104" s="32"/>
      <c r="I104" s="32"/>
      <c r="J104" s="164"/>
      <c r="K104" s="164"/>
      <c r="L104" s="164"/>
      <c r="M104" s="164"/>
    </row>
    <row r="105" spans="1:13" s="161" customFormat="1" ht="15.75">
      <c r="A105" s="163"/>
      <c r="B105" s="163"/>
      <c r="C105" s="32"/>
      <c r="D105" s="32"/>
      <c r="E105" s="32"/>
      <c r="F105" s="32"/>
      <c r="G105" s="32"/>
      <c r="H105" s="32"/>
      <c r="I105" s="32"/>
      <c r="J105" s="164"/>
      <c r="K105" s="164"/>
      <c r="L105" s="164"/>
      <c r="M105" s="164"/>
    </row>
    <row r="106" spans="1:13" s="161" customFormat="1" ht="15.75">
      <c r="A106" s="163"/>
      <c r="B106" s="163"/>
      <c r="C106" s="32"/>
      <c r="D106" s="32"/>
      <c r="E106" s="32"/>
      <c r="F106" s="32"/>
      <c r="G106" s="32"/>
      <c r="H106" s="32"/>
      <c r="I106" s="32"/>
      <c r="J106" s="164"/>
      <c r="K106" s="164"/>
      <c r="L106" s="164"/>
      <c r="M106" s="164"/>
    </row>
    <row r="107" spans="1:13" s="161" customFormat="1" ht="15.75">
      <c r="A107" s="163"/>
      <c r="B107" s="163"/>
      <c r="C107" s="32"/>
      <c r="D107" s="32"/>
      <c r="E107" s="32"/>
      <c r="F107" s="32"/>
      <c r="G107" s="32"/>
      <c r="H107" s="32"/>
      <c r="I107" s="32"/>
      <c r="J107" s="164"/>
      <c r="K107" s="164"/>
      <c r="L107" s="164"/>
      <c r="M107" s="164"/>
    </row>
    <row r="108" spans="1:13" s="161" customFormat="1" ht="15.75">
      <c r="A108" s="163"/>
      <c r="B108" s="163"/>
      <c r="C108" s="32"/>
      <c r="D108" s="32"/>
      <c r="E108" s="32"/>
      <c r="F108" s="32"/>
      <c r="G108" s="32"/>
      <c r="H108" s="32"/>
      <c r="I108" s="32"/>
      <c r="J108" s="164"/>
      <c r="K108" s="164"/>
      <c r="L108" s="164"/>
      <c r="M108" s="164"/>
    </row>
    <row r="109" spans="1:13" s="161" customFormat="1" ht="15.75">
      <c r="A109" s="163"/>
      <c r="B109" s="163"/>
      <c r="C109" s="32"/>
      <c r="D109" s="32"/>
      <c r="E109" s="32"/>
      <c r="F109" s="32"/>
      <c r="G109" s="32"/>
      <c r="H109" s="32"/>
      <c r="I109" s="32"/>
      <c r="J109" s="164"/>
      <c r="K109" s="164"/>
      <c r="L109" s="164"/>
      <c r="M109" s="164"/>
    </row>
    <row r="110" spans="1:13" s="161" customFormat="1" ht="15.75">
      <c r="A110" s="163"/>
      <c r="B110" s="163"/>
      <c r="C110" s="32"/>
      <c r="D110" s="32"/>
      <c r="E110" s="32"/>
      <c r="F110" s="32"/>
      <c r="G110" s="32"/>
      <c r="H110" s="32"/>
      <c r="I110" s="32"/>
      <c r="J110" s="164"/>
      <c r="K110" s="164"/>
      <c r="L110" s="164"/>
      <c r="M110" s="164"/>
    </row>
    <row r="111" spans="1:13" s="161" customFormat="1" ht="15.75">
      <c r="A111" s="163"/>
      <c r="B111" s="163"/>
      <c r="C111" s="32"/>
      <c r="D111" s="32"/>
      <c r="E111" s="32"/>
      <c r="F111" s="32"/>
      <c r="G111" s="32"/>
      <c r="H111" s="32"/>
      <c r="I111" s="32"/>
      <c r="J111" s="164"/>
      <c r="K111" s="164"/>
      <c r="L111" s="164"/>
      <c r="M111" s="164"/>
    </row>
    <row r="112" spans="1:13" s="161" customFormat="1" ht="15.75">
      <c r="A112" s="163"/>
      <c r="B112" s="163"/>
      <c r="C112" s="32"/>
      <c r="D112" s="32"/>
      <c r="E112" s="32"/>
      <c r="F112" s="32"/>
      <c r="G112" s="32"/>
      <c r="H112" s="32"/>
      <c r="I112" s="32"/>
      <c r="J112" s="164"/>
      <c r="K112" s="164"/>
      <c r="L112" s="164"/>
      <c r="M112" s="164"/>
    </row>
    <row r="113" spans="1:13" s="161" customFormat="1" ht="15.75">
      <c r="A113" s="163"/>
      <c r="B113" s="163"/>
      <c r="C113" s="32"/>
      <c r="D113" s="32"/>
      <c r="E113" s="32"/>
      <c r="F113" s="32"/>
      <c r="G113" s="32"/>
      <c r="H113" s="32"/>
      <c r="I113" s="32"/>
      <c r="J113" s="164"/>
      <c r="K113" s="164"/>
      <c r="L113" s="164"/>
      <c r="M113" s="164"/>
    </row>
    <row r="114" spans="1:13" s="161" customFormat="1" ht="15.75">
      <c r="A114" s="163"/>
      <c r="B114" s="163"/>
      <c r="C114" s="32"/>
      <c r="D114" s="32"/>
      <c r="E114" s="32"/>
      <c r="F114" s="32"/>
      <c r="G114" s="32"/>
      <c r="H114" s="32"/>
      <c r="I114" s="32"/>
      <c r="J114" s="164"/>
      <c r="K114" s="164"/>
      <c r="L114" s="164"/>
      <c r="M114" s="164"/>
    </row>
    <row r="115" spans="1:13" s="161" customFormat="1" ht="15.75">
      <c r="A115" s="163"/>
      <c r="B115" s="163"/>
      <c r="C115" s="32"/>
      <c r="D115" s="32"/>
      <c r="E115" s="32"/>
      <c r="F115" s="32"/>
      <c r="G115" s="32"/>
      <c r="H115" s="32"/>
      <c r="I115" s="32"/>
      <c r="J115" s="164"/>
      <c r="K115" s="164"/>
      <c r="L115" s="164"/>
      <c r="M115" s="164"/>
    </row>
    <row r="116" spans="1:13" s="161" customFormat="1" ht="15.75">
      <c r="A116" s="163"/>
      <c r="B116" s="163"/>
      <c r="C116" s="32"/>
      <c r="D116" s="32"/>
      <c r="E116" s="32"/>
      <c r="F116" s="32"/>
      <c r="G116" s="32"/>
      <c r="H116" s="32"/>
      <c r="I116" s="32"/>
      <c r="J116" s="164"/>
      <c r="K116" s="164"/>
      <c r="L116" s="164"/>
      <c r="M116" s="164"/>
    </row>
    <row r="117" spans="1:13" s="161" customFormat="1" ht="15.75">
      <c r="A117" s="163"/>
      <c r="B117" s="163"/>
      <c r="C117" s="32"/>
      <c r="D117" s="32"/>
      <c r="E117" s="32"/>
      <c r="F117" s="32"/>
      <c r="G117" s="32"/>
      <c r="H117" s="32"/>
      <c r="I117" s="32"/>
      <c r="J117" s="164"/>
      <c r="K117" s="164"/>
      <c r="L117" s="164"/>
      <c r="M117" s="164"/>
    </row>
    <row r="118" spans="1:13" s="161" customFormat="1" ht="15.75">
      <c r="A118" s="163"/>
      <c r="B118" s="163"/>
      <c r="C118" s="32"/>
      <c r="D118" s="32"/>
      <c r="E118" s="32"/>
      <c r="F118" s="32"/>
      <c r="G118" s="32"/>
      <c r="H118" s="32"/>
      <c r="I118" s="32"/>
      <c r="J118" s="164"/>
      <c r="K118" s="164"/>
      <c r="L118" s="164"/>
      <c r="M118" s="164"/>
    </row>
    <row r="119" spans="1:13" s="161" customFormat="1" ht="15.75">
      <c r="A119" s="163"/>
      <c r="B119" s="163"/>
      <c r="C119" s="32"/>
      <c r="D119" s="32"/>
      <c r="E119" s="32"/>
      <c r="F119" s="32"/>
      <c r="G119" s="32"/>
      <c r="H119" s="32"/>
      <c r="I119" s="32"/>
      <c r="J119" s="164"/>
      <c r="K119" s="164"/>
      <c r="L119" s="164"/>
      <c r="M119" s="164"/>
    </row>
    <row r="120" spans="1:13" s="161" customFormat="1" ht="15.75">
      <c r="A120" s="163"/>
      <c r="B120" s="163"/>
      <c r="C120" s="32"/>
      <c r="D120" s="32"/>
      <c r="E120" s="32"/>
      <c r="F120" s="32"/>
      <c r="G120" s="32"/>
      <c r="H120" s="32"/>
      <c r="I120" s="32"/>
      <c r="J120" s="164"/>
      <c r="K120" s="164"/>
      <c r="L120" s="164"/>
      <c r="M120" s="164"/>
    </row>
    <row r="121" spans="1:13" s="161" customFormat="1" ht="15.75">
      <c r="A121" s="163"/>
      <c r="B121" s="163"/>
      <c r="C121" s="32"/>
      <c r="D121" s="32"/>
      <c r="E121" s="32"/>
      <c r="F121" s="32"/>
      <c r="G121" s="32"/>
      <c r="H121" s="32"/>
      <c r="I121" s="32"/>
      <c r="J121" s="164"/>
      <c r="K121" s="164"/>
      <c r="L121" s="164"/>
      <c r="M121" s="164"/>
    </row>
    <row r="122" spans="1:13" s="161" customFormat="1" ht="15.75">
      <c r="A122" s="163"/>
      <c r="B122" s="163"/>
      <c r="C122" s="32"/>
      <c r="D122" s="32"/>
      <c r="E122" s="32"/>
      <c r="F122" s="32"/>
      <c r="G122" s="32"/>
      <c r="H122" s="32"/>
      <c r="I122" s="32"/>
      <c r="J122" s="164"/>
      <c r="K122" s="164"/>
      <c r="L122" s="164"/>
      <c r="M122" s="164"/>
    </row>
    <row r="123" spans="1:13" s="161" customFormat="1" ht="15.75">
      <c r="A123" s="163"/>
      <c r="B123" s="163"/>
      <c r="C123" s="32"/>
      <c r="D123" s="32"/>
      <c r="E123" s="32"/>
      <c r="F123" s="32"/>
      <c r="G123" s="32"/>
      <c r="H123" s="32"/>
      <c r="I123" s="32"/>
      <c r="J123" s="164"/>
      <c r="K123" s="164"/>
      <c r="L123" s="164"/>
      <c r="M123" s="164"/>
    </row>
    <row r="124" spans="1:13" s="161" customFormat="1" ht="15.75">
      <c r="A124" s="163"/>
      <c r="B124" s="163"/>
      <c r="C124" s="32"/>
      <c r="D124" s="32"/>
      <c r="E124" s="32"/>
      <c r="F124" s="32"/>
      <c r="G124" s="32"/>
      <c r="H124" s="32"/>
      <c r="I124" s="32"/>
      <c r="J124" s="164"/>
      <c r="K124" s="164"/>
      <c r="L124" s="164"/>
      <c r="M124" s="164"/>
    </row>
    <row r="125" spans="1:13" s="161" customFormat="1" ht="15.75">
      <c r="A125" s="163"/>
      <c r="B125" s="163"/>
      <c r="C125" s="32"/>
      <c r="D125" s="32"/>
      <c r="E125" s="32"/>
      <c r="F125" s="32"/>
      <c r="G125" s="32"/>
      <c r="H125" s="32"/>
      <c r="I125" s="32"/>
      <c r="J125" s="164"/>
      <c r="K125" s="164"/>
      <c r="L125" s="164"/>
      <c r="M125" s="164"/>
    </row>
    <row r="126" spans="1:13" s="161" customFormat="1" ht="15.75">
      <c r="A126" s="163"/>
      <c r="B126" s="163"/>
      <c r="C126" s="32"/>
      <c r="D126" s="32"/>
      <c r="E126" s="32"/>
      <c r="F126" s="32"/>
      <c r="G126" s="32"/>
      <c r="H126" s="32"/>
      <c r="I126" s="32"/>
      <c r="J126" s="164"/>
      <c r="K126" s="164"/>
      <c r="L126" s="164"/>
      <c r="M126" s="164"/>
    </row>
    <row r="127" spans="1:13" s="161" customFormat="1" ht="15.75">
      <c r="A127" s="163"/>
      <c r="B127" s="163"/>
      <c r="C127" s="32"/>
      <c r="D127" s="32"/>
      <c r="E127" s="32"/>
      <c r="F127" s="32"/>
      <c r="G127" s="32"/>
      <c r="H127" s="32"/>
      <c r="I127" s="32"/>
      <c r="J127" s="164"/>
      <c r="K127" s="164"/>
      <c r="L127" s="164"/>
      <c r="M127" s="164"/>
    </row>
    <row r="128" spans="1:13" s="161" customFormat="1" ht="15.75">
      <c r="A128" s="163"/>
      <c r="B128" s="163"/>
      <c r="C128" s="32"/>
      <c r="D128" s="32"/>
      <c r="E128" s="32"/>
      <c r="F128" s="32"/>
      <c r="G128" s="32"/>
      <c r="H128" s="32"/>
      <c r="I128" s="32"/>
      <c r="J128" s="164"/>
      <c r="K128" s="164"/>
      <c r="L128" s="164"/>
      <c r="M128" s="164"/>
    </row>
    <row r="129" spans="1:13" s="161" customFormat="1" ht="15.75">
      <c r="A129" s="163"/>
      <c r="B129" s="163"/>
      <c r="C129" s="32"/>
      <c r="D129" s="32"/>
      <c r="E129" s="32"/>
      <c r="F129" s="32"/>
      <c r="G129" s="32"/>
      <c r="H129" s="32"/>
      <c r="I129" s="32"/>
      <c r="J129" s="164"/>
      <c r="K129" s="164"/>
      <c r="L129" s="164"/>
      <c r="M129" s="164"/>
    </row>
    <row r="130" spans="1:13" s="161" customFormat="1" ht="15.75">
      <c r="A130" s="163"/>
      <c r="B130" s="163"/>
      <c r="C130" s="32"/>
      <c r="D130" s="32"/>
      <c r="E130" s="32"/>
      <c r="F130" s="32"/>
      <c r="G130" s="32"/>
      <c r="H130" s="32"/>
      <c r="I130" s="32"/>
      <c r="J130" s="164"/>
      <c r="K130" s="164"/>
      <c r="L130" s="164"/>
      <c r="M130" s="164"/>
    </row>
    <row r="131" spans="1:13" s="161" customFormat="1" ht="15.75">
      <c r="A131" s="163"/>
      <c r="B131" s="163"/>
      <c r="C131" s="32"/>
      <c r="D131" s="32"/>
      <c r="E131" s="32"/>
      <c r="F131" s="32"/>
      <c r="G131" s="32"/>
      <c r="H131" s="32"/>
      <c r="I131" s="32"/>
      <c r="J131" s="164"/>
      <c r="K131" s="164"/>
      <c r="L131" s="164"/>
      <c r="M131" s="164"/>
    </row>
    <row r="132" spans="1:13" s="161" customFormat="1" ht="15.75">
      <c r="A132" s="163"/>
      <c r="B132" s="163"/>
      <c r="C132" s="32"/>
      <c r="D132" s="32"/>
      <c r="E132" s="32"/>
      <c r="F132" s="32"/>
      <c r="G132" s="32"/>
      <c r="H132" s="32"/>
      <c r="I132" s="32"/>
      <c r="J132" s="164"/>
      <c r="K132" s="164"/>
      <c r="L132" s="164"/>
      <c r="M132" s="164"/>
    </row>
    <row r="133" spans="1:13" s="161" customFormat="1" ht="15.75">
      <c r="A133" s="163"/>
      <c r="B133" s="163"/>
      <c r="C133" s="32"/>
      <c r="D133" s="32"/>
      <c r="E133" s="32"/>
      <c r="F133" s="32"/>
      <c r="G133" s="32"/>
      <c r="H133" s="32"/>
      <c r="I133" s="32"/>
      <c r="J133" s="164"/>
      <c r="K133" s="164"/>
      <c r="L133" s="164"/>
      <c r="M133" s="164"/>
    </row>
    <row r="134" spans="1:13" s="161" customFormat="1" ht="15.75">
      <c r="A134" s="163"/>
      <c r="B134" s="163"/>
      <c r="C134" s="32"/>
      <c r="D134" s="32"/>
      <c r="E134" s="32"/>
      <c r="F134" s="32"/>
      <c r="G134" s="32"/>
      <c r="H134" s="32"/>
      <c r="I134" s="32"/>
      <c r="J134" s="164"/>
      <c r="K134" s="164"/>
      <c r="L134" s="164"/>
      <c r="M134" s="164"/>
    </row>
    <row r="135" spans="1:13" s="161" customFormat="1" ht="15.75">
      <c r="A135" s="163"/>
      <c r="B135" s="163"/>
      <c r="C135" s="32"/>
      <c r="D135" s="32"/>
      <c r="E135" s="32"/>
      <c r="F135" s="32"/>
      <c r="G135" s="32"/>
      <c r="H135" s="32"/>
      <c r="I135" s="32"/>
      <c r="J135" s="164"/>
      <c r="K135" s="164"/>
      <c r="L135" s="164"/>
      <c r="M135" s="164"/>
    </row>
    <row r="136" spans="1:13" s="161" customFormat="1" ht="15.75">
      <c r="A136" s="163"/>
      <c r="B136" s="163"/>
      <c r="C136" s="32"/>
      <c r="D136" s="32"/>
      <c r="E136" s="32"/>
      <c r="F136" s="32"/>
      <c r="G136" s="32"/>
      <c r="H136" s="32"/>
      <c r="I136" s="32"/>
      <c r="J136" s="164"/>
      <c r="K136" s="164"/>
      <c r="L136" s="164"/>
      <c r="M136" s="164"/>
    </row>
    <row r="137" spans="1:13" s="161" customFormat="1" ht="15.75">
      <c r="A137" s="163"/>
      <c r="B137" s="163"/>
      <c r="C137" s="32"/>
      <c r="D137" s="32"/>
      <c r="E137" s="32"/>
      <c r="F137" s="32"/>
      <c r="G137" s="32"/>
      <c r="H137" s="32"/>
      <c r="I137" s="32"/>
      <c r="J137" s="164"/>
      <c r="K137" s="164"/>
      <c r="L137" s="164"/>
      <c r="M137" s="164"/>
    </row>
    <row r="138" spans="1:13" s="161" customFormat="1" ht="15.75">
      <c r="A138" s="163"/>
      <c r="B138" s="163"/>
      <c r="C138" s="32"/>
      <c r="D138" s="32"/>
      <c r="E138" s="32"/>
      <c r="F138" s="32"/>
      <c r="G138" s="32"/>
      <c r="H138" s="32"/>
      <c r="I138" s="32"/>
      <c r="J138" s="164"/>
      <c r="K138" s="164"/>
      <c r="L138" s="164"/>
      <c r="M138" s="164"/>
    </row>
    <row r="139" spans="1:13" s="161" customFormat="1" ht="15.75">
      <c r="A139" s="163"/>
      <c r="B139" s="163"/>
      <c r="C139" s="32"/>
      <c r="D139" s="32"/>
      <c r="E139" s="32"/>
      <c r="F139" s="32"/>
      <c r="G139" s="32"/>
      <c r="H139" s="32"/>
      <c r="I139" s="32"/>
      <c r="J139" s="164"/>
      <c r="K139" s="164"/>
      <c r="L139" s="164"/>
      <c r="M139" s="164"/>
    </row>
    <row r="140" spans="1:13" s="161" customFormat="1" ht="15.75">
      <c r="A140" s="163"/>
      <c r="B140" s="163"/>
      <c r="C140" s="32"/>
      <c r="D140" s="32"/>
      <c r="E140" s="32"/>
      <c r="F140" s="32"/>
      <c r="G140" s="32"/>
      <c r="H140" s="32"/>
      <c r="I140" s="32"/>
      <c r="J140" s="164"/>
      <c r="K140" s="164"/>
      <c r="L140" s="164"/>
      <c r="M140" s="164"/>
    </row>
    <row r="141" spans="1:13" s="161" customFormat="1" ht="15.75">
      <c r="A141" s="163"/>
      <c r="B141" s="163"/>
      <c r="C141" s="32"/>
      <c r="D141" s="32"/>
      <c r="E141" s="32"/>
      <c r="F141" s="32"/>
      <c r="G141" s="32"/>
      <c r="H141" s="32"/>
      <c r="I141" s="32"/>
      <c r="J141" s="164"/>
      <c r="K141" s="164"/>
      <c r="L141" s="164"/>
      <c r="M141" s="164"/>
    </row>
    <row r="142" spans="1:13" s="161" customFormat="1" ht="15.75">
      <c r="A142" s="163"/>
      <c r="B142" s="163"/>
      <c r="C142" s="32"/>
      <c r="D142" s="32"/>
      <c r="E142" s="32"/>
      <c r="F142" s="32"/>
      <c r="G142" s="32"/>
      <c r="H142" s="32"/>
      <c r="I142" s="32"/>
      <c r="J142" s="164"/>
      <c r="K142" s="164"/>
      <c r="L142" s="164"/>
      <c r="M142" s="164"/>
    </row>
    <row r="143" spans="1:13" s="161" customFormat="1" ht="15.75">
      <c r="A143" s="163"/>
      <c r="B143" s="163"/>
      <c r="C143" s="32"/>
      <c r="D143" s="32"/>
      <c r="E143" s="32"/>
      <c r="F143" s="32"/>
      <c r="G143" s="32"/>
      <c r="H143" s="32"/>
      <c r="I143" s="32"/>
      <c r="J143" s="164"/>
      <c r="K143" s="164"/>
      <c r="L143" s="164"/>
      <c r="M143" s="164"/>
    </row>
    <row r="144" spans="1:13" s="161" customFormat="1" ht="15.75">
      <c r="A144" s="163"/>
      <c r="B144" s="163"/>
      <c r="C144" s="32"/>
      <c r="D144" s="32"/>
      <c r="E144" s="32"/>
      <c r="F144" s="32"/>
      <c r="G144" s="32"/>
      <c r="H144" s="32"/>
      <c r="I144" s="32"/>
      <c r="J144" s="164"/>
      <c r="K144" s="164"/>
      <c r="L144" s="164"/>
      <c r="M144" s="164"/>
    </row>
    <row r="145" spans="1:13" s="161" customFormat="1" ht="15.75">
      <c r="A145" s="163"/>
      <c r="B145" s="163"/>
      <c r="C145" s="32"/>
      <c r="D145" s="32"/>
      <c r="E145" s="32"/>
      <c r="F145" s="32"/>
      <c r="G145" s="32"/>
      <c r="H145" s="32"/>
      <c r="I145" s="32"/>
      <c r="J145" s="164"/>
      <c r="K145" s="164"/>
      <c r="L145" s="164"/>
      <c r="M145" s="164"/>
    </row>
    <row r="146" spans="1:13" s="161" customFormat="1" ht="15.75">
      <c r="A146" s="163"/>
      <c r="B146" s="163"/>
      <c r="C146" s="32"/>
      <c r="D146" s="32"/>
      <c r="E146" s="32"/>
      <c r="F146" s="32"/>
      <c r="G146" s="32"/>
      <c r="H146" s="32"/>
      <c r="I146" s="32"/>
      <c r="J146" s="164"/>
      <c r="K146" s="164"/>
      <c r="L146" s="164"/>
      <c r="M146" s="164"/>
    </row>
    <row r="147" spans="1:13" s="161" customFormat="1" ht="15.75">
      <c r="A147" s="163"/>
      <c r="B147" s="163"/>
      <c r="C147" s="32"/>
      <c r="D147" s="32"/>
      <c r="E147" s="32"/>
      <c r="F147" s="32"/>
      <c r="G147" s="32"/>
      <c r="H147" s="32"/>
      <c r="I147" s="32"/>
      <c r="J147" s="164"/>
      <c r="K147" s="164"/>
      <c r="L147" s="164"/>
      <c r="M147" s="164"/>
    </row>
    <row r="148" spans="1:13" s="161" customFormat="1" ht="15.75">
      <c r="A148" s="163"/>
      <c r="B148" s="163"/>
      <c r="C148" s="32"/>
      <c r="D148" s="32"/>
      <c r="E148" s="32"/>
      <c r="F148" s="32"/>
      <c r="G148" s="32"/>
      <c r="H148" s="32"/>
      <c r="I148" s="32"/>
      <c r="J148" s="164"/>
      <c r="K148" s="164"/>
      <c r="L148" s="164"/>
      <c r="M148" s="164"/>
    </row>
    <row r="149" spans="1:13" s="161" customFormat="1" ht="15.75">
      <c r="A149" s="163"/>
      <c r="B149" s="163"/>
      <c r="C149" s="32"/>
      <c r="D149" s="32"/>
      <c r="E149" s="32"/>
      <c r="F149" s="32"/>
      <c r="G149" s="32"/>
      <c r="H149" s="32"/>
      <c r="I149" s="32"/>
      <c r="J149" s="164"/>
      <c r="K149" s="164"/>
      <c r="L149" s="164"/>
      <c r="M149" s="164"/>
    </row>
    <row r="150" spans="1:13" s="161" customFormat="1" ht="15.75">
      <c r="A150" s="163"/>
      <c r="B150" s="163"/>
      <c r="C150" s="32"/>
      <c r="D150" s="32"/>
      <c r="E150" s="32"/>
      <c r="F150" s="32"/>
      <c r="G150" s="32"/>
      <c r="H150" s="32"/>
      <c r="I150" s="32"/>
      <c r="J150" s="164"/>
      <c r="K150" s="164"/>
      <c r="L150" s="164"/>
      <c r="M150" s="164"/>
    </row>
    <row r="151" spans="1:13" s="161" customFormat="1" ht="15.75">
      <c r="A151" s="163"/>
      <c r="B151" s="163"/>
      <c r="C151" s="32"/>
      <c r="D151" s="32"/>
      <c r="E151" s="32"/>
      <c r="F151" s="32"/>
      <c r="G151" s="32"/>
      <c r="H151" s="32"/>
      <c r="I151" s="32"/>
      <c r="J151" s="164"/>
      <c r="K151" s="164"/>
      <c r="L151" s="164"/>
      <c r="M151" s="164"/>
    </row>
    <row r="152" spans="1:13" s="161" customFormat="1" ht="15.75">
      <c r="A152" s="163"/>
      <c r="B152" s="163"/>
      <c r="C152" s="32"/>
      <c r="D152" s="32"/>
      <c r="E152" s="32"/>
      <c r="F152" s="32"/>
      <c r="G152" s="32"/>
      <c r="H152" s="32"/>
      <c r="I152" s="32"/>
      <c r="J152" s="164"/>
      <c r="K152" s="164"/>
      <c r="L152" s="164"/>
      <c r="M152" s="164"/>
    </row>
    <row r="153" spans="1:13" s="161" customFormat="1" ht="15.75">
      <c r="A153" s="163"/>
      <c r="B153" s="163"/>
      <c r="C153" s="32"/>
      <c r="D153" s="32"/>
      <c r="E153" s="32"/>
      <c r="F153" s="32"/>
      <c r="G153" s="32"/>
      <c r="H153" s="32"/>
      <c r="I153" s="32"/>
      <c r="J153" s="164"/>
      <c r="K153" s="164"/>
      <c r="L153" s="164"/>
      <c r="M153" s="164"/>
    </row>
    <row r="154" spans="1:13" s="161" customFormat="1" ht="15.75">
      <c r="A154" s="163"/>
      <c r="B154" s="163"/>
      <c r="C154" s="32"/>
      <c r="D154" s="32"/>
      <c r="E154" s="32"/>
      <c r="F154" s="32"/>
      <c r="G154" s="32"/>
      <c r="H154" s="32"/>
      <c r="I154" s="32"/>
      <c r="J154" s="164"/>
      <c r="K154" s="164"/>
      <c r="L154" s="164"/>
      <c r="M154" s="164"/>
    </row>
    <row r="155" spans="1:13" s="161" customFormat="1" ht="15.75">
      <c r="A155" s="163"/>
      <c r="B155" s="163"/>
      <c r="C155" s="32"/>
      <c r="D155" s="32"/>
      <c r="E155" s="32"/>
      <c r="F155" s="32"/>
      <c r="G155" s="32"/>
      <c r="H155" s="32"/>
      <c r="I155" s="32"/>
      <c r="J155" s="164"/>
      <c r="K155" s="164"/>
      <c r="L155" s="164"/>
      <c r="M155" s="164"/>
    </row>
    <row r="156" spans="1:13" s="161" customFormat="1" ht="15.75">
      <c r="A156" s="163"/>
      <c r="B156" s="163"/>
      <c r="C156" s="32"/>
      <c r="D156" s="32"/>
      <c r="E156" s="32"/>
      <c r="F156" s="32"/>
      <c r="G156" s="32"/>
      <c r="H156" s="32"/>
      <c r="I156" s="32"/>
      <c r="J156" s="164"/>
      <c r="K156" s="164"/>
      <c r="L156" s="164"/>
      <c r="M156" s="164"/>
    </row>
    <row r="157" spans="1:13" s="161" customFormat="1" ht="15.75">
      <c r="A157" s="163"/>
      <c r="B157" s="163"/>
      <c r="C157" s="32"/>
      <c r="D157" s="32"/>
      <c r="E157" s="32"/>
      <c r="F157" s="32"/>
      <c r="G157" s="32"/>
      <c r="H157" s="32"/>
      <c r="I157" s="32"/>
      <c r="J157" s="164"/>
      <c r="K157" s="164"/>
      <c r="L157" s="164"/>
      <c r="M157" s="164"/>
    </row>
    <row r="158" spans="1:13" s="161" customFormat="1" ht="15.75">
      <c r="A158" s="163"/>
      <c r="B158" s="163"/>
      <c r="C158" s="32"/>
      <c r="D158" s="32"/>
      <c r="E158" s="32"/>
      <c r="F158" s="32"/>
      <c r="G158" s="32"/>
      <c r="H158" s="32"/>
      <c r="I158" s="32"/>
      <c r="J158" s="164"/>
      <c r="K158" s="164"/>
      <c r="L158" s="164"/>
      <c r="M158" s="164"/>
    </row>
    <row r="159" spans="1:13" s="161" customFormat="1" ht="15.75">
      <c r="A159" s="163"/>
      <c r="B159" s="163"/>
      <c r="C159" s="32"/>
      <c r="D159" s="32"/>
      <c r="E159" s="32"/>
      <c r="F159" s="32"/>
      <c r="G159" s="32"/>
      <c r="H159" s="32"/>
      <c r="I159" s="32"/>
      <c r="J159" s="164"/>
      <c r="K159" s="164"/>
      <c r="L159" s="164"/>
      <c r="M159" s="164"/>
    </row>
    <row r="160" spans="1:13" s="161" customFormat="1" ht="15.75">
      <c r="A160" s="163"/>
      <c r="B160" s="163"/>
      <c r="C160" s="32"/>
      <c r="D160" s="32"/>
      <c r="E160" s="32"/>
      <c r="F160" s="32"/>
      <c r="G160" s="32"/>
      <c r="H160" s="32"/>
      <c r="I160" s="32"/>
      <c r="J160" s="164"/>
      <c r="K160" s="164"/>
      <c r="L160" s="164"/>
      <c r="M160" s="164"/>
    </row>
    <row r="161" spans="1:13" s="161" customFormat="1" ht="15.75">
      <c r="A161" s="163"/>
      <c r="B161" s="163"/>
      <c r="C161" s="32"/>
      <c r="D161" s="32"/>
      <c r="E161" s="32"/>
      <c r="F161" s="32"/>
      <c r="G161" s="32"/>
      <c r="H161" s="32"/>
      <c r="I161" s="32"/>
      <c r="J161" s="164"/>
      <c r="K161" s="164"/>
      <c r="L161" s="164"/>
      <c r="M161" s="164"/>
    </row>
    <row r="162" spans="1:13" s="161" customFormat="1" ht="15.75">
      <c r="A162" s="163"/>
      <c r="B162" s="163"/>
      <c r="C162" s="32"/>
      <c r="D162" s="32"/>
      <c r="E162" s="32"/>
      <c r="F162" s="32"/>
      <c r="G162" s="32"/>
      <c r="H162" s="32"/>
      <c r="I162" s="32"/>
      <c r="J162" s="164"/>
      <c r="K162" s="164"/>
      <c r="L162" s="164"/>
      <c r="M162" s="164"/>
    </row>
    <row r="163" spans="1:13" s="161" customFormat="1" ht="15.75">
      <c r="A163" s="163"/>
      <c r="B163" s="163"/>
      <c r="C163" s="32"/>
      <c r="D163" s="32"/>
      <c r="E163" s="32"/>
      <c r="F163" s="32"/>
      <c r="G163" s="32"/>
      <c r="H163" s="32"/>
      <c r="I163" s="32"/>
      <c r="J163" s="164"/>
      <c r="K163" s="164"/>
      <c r="L163" s="164"/>
      <c r="M163" s="164"/>
    </row>
    <row r="164" spans="1:13" s="161" customFormat="1" ht="15.75">
      <c r="A164" s="163"/>
      <c r="B164" s="163"/>
      <c r="C164" s="32"/>
      <c r="D164" s="32"/>
      <c r="E164" s="32"/>
      <c r="F164" s="32"/>
      <c r="G164" s="32"/>
      <c r="H164" s="32"/>
      <c r="I164" s="32"/>
      <c r="J164" s="164"/>
      <c r="K164" s="164"/>
      <c r="L164" s="164"/>
      <c r="M164" s="164"/>
    </row>
    <row r="165" spans="1:13" s="161" customFormat="1" ht="15.75">
      <c r="A165" s="163"/>
      <c r="B165" s="163"/>
      <c r="C165" s="32"/>
      <c r="D165" s="32"/>
      <c r="E165" s="32"/>
      <c r="F165" s="32"/>
      <c r="G165" s="32"/>
      <c r="H165" s="32"/>
      <c r="I165" s="32"/>
      <c r="J165" s="164"/>
      <c r="K165" s="164"/>
      <c r="L165" s="164"/>
      <c r="M165" s="164"/>
    </row>
    <row r="166" spans="1:13" s="161" customFormat="1" ht="15.75">
      <c r="A166" s="163"/>
      <c r="B166" s="163"/>
      <c r="C166" s="32"/>
      <c r="D166" s="32"/>
      <c r="E166" s="32"/>
      <c r="F166" s="32"/>
      <c r="G166" s="32"/>
      <c r="H166" s="32"/>
      <c r="I166" s="32"/>
      <c r="J166" s="164"/>
      <c r="K166" s="164"/>
      <c r="L166" s="164"/>
      <c r="M166" s="164"/>
    </row>
    <row r="167" spans="1:13" s="161" customFormat="1" ht="15.75">
      <c r="A167" s="163"/>
      <c r="B167" s="163"/>
      <c r="C167" s="32"/>
      <c r="D167" s="32"/>
      <c r="E167" s="32"/>
      <c r="F167" s="32"/>
      <c r="G167" s="32"/>
      <c r="H167" s="32"/>
      <c r="I167" s="32"/>
      <c r="J167" s="164"/>
      <c r="K167" s="164"/>
      <c r="L167" s="164"/>
      <c r="M167" s="164"/>
    </row>
    <row r="168" spans="1:13" s="161" customFormat="1" ht="15.75">
      <c r="A168" s="163"/>
      <c r="B168" s="163"/>
      <c r="C168" s="32"/>
      <c r="D168" s="32"/>
      <c r="E168" s="32"/>
      <c r="F168" s="32"/>
      <c r="G168" s="32"/>
      <c r="H168" s="32"/>
      <c r="I168" s="32"/>
      <c r="J168" s="164"/>
      <c r="K168" s="164"/>
      <c r="L168" s="164"/>
      <c r="M168" s="164"/>
    </row>
    <row r="169" spans="1:13" s="161" customFormat="1" ht="15.75">
      <c r="A169" s="163"/>
      <c r="B169" s="163"/>
      <c r="C169" s="32"/>
      <c r="D169" s="32"/>
      <c r="E169" s="32"/>
      <c r="F169" s="32"/>
      <c r="G169" s="32"/>
      <c r="H169" s="32"/>
      <c r="I169" s="32"/>
      <c r="J169" s="164"/>
      <c r="K169" s="164"/>
      <c r="L169" s="164"/>
      <c r="M169" s="164"/>
    </row>
    <row r="170" spans="1:13" s="161" customFormat="1" ht="15.75">
      <c r="A170" s="163"/>
      <c r="B170" s="163"/>
      <c r="C170" s="32"/>
      <c r="D170" s="32"/>
      <c r="E170" s="32"/>
      <c r="F170" s="32"/>
      <c r="G170" s="32"/>
      <c r="H170" s="32"/>
      <c r="I170" s="32"/>
      <c r="J170" s="164"/>
      <c r="K170" s="164"/>
      <c r="L170" s="164"/>
      <c r="M170" s="164"/>
    </row>
    <row r="171" spans="1:13" s="161" customFormat="1" ht="15.75">
      <c r="A171" s="163"/>
      <c r="B171" s="163"/>
      <c r="C171" s="32"/>
      <c r="D171" s="32"/>
      <c r="E171" s="32"/>
      <c r="F171" s="32"/>
      <c r="G171" s="32"/>
      <c r="H171" s="32"/>
      <c r="I171" s="32"/>
      <c r="J171" s="164"/>
      <c r="K171" s="164"/>
      <c r="L171" s="164"/>
      <c r="M171" s="164"/>
    </row>
    <row r="172" spans="1:13" s="161" customFormat="1" ht="15.75">
      <c r="A172" s="163"/>
      <c r="B172" s="163"/>
      <c r="C172" s="32"/>
      <c r="D172" s="32"/>
      <c r="E172" s="32"/>
      <c r="F172" s="32"/>
      <c r="G172" s="32"/>
      <c r="H172" s="32"/>
      <c r="I172" s="32"/>
      <c r="J172" s="164"/>
      <c r="K172" s="164"/>
      <c r="L172" s="164"/>
      <c r="M172" s="164"/>
    </row>
    <row r="173" spans="1:13" s="161" customFormat="1" ht="15.75">
      <c r="A173" s="163"/>
      <c r="B173" s="163"/>
      <c r="C173" s="32"/>
      <c r="D173" s="32"/>
      <c r="E173" s="32"/>
      <c r="F173" s="32"/>
      <c r="G173" s="32"/>
      <c r="H173" s="32"/>
      <c r="I173" s="32"/>
      <c r="J173" s="164"/>
      <c r="K173" s="164"/>
      <c r="L173" s="164"/>
      <c r="M173" s="164"/>
    </row>
    <row r="174" spans="1:13" s="161" customFormat="1" ht="15.75">
      <c r="A174" s="163"/>
      <c r="B174" s="163"/>
      <c r="C174" s="32"/>
      <c r="D174" s="32"/>
      <c r="E174" s="32"/>
      <c r="F174" s="32"/>
      <c r="G174" s="32"/>
      <c r="H174" s="32"/>
      <c r="I174" s="32"/>
      <c r="J174" s="164"/>
      <c r="K174" s="164"/>
      <c r="L174" s="164"/>
      <c r="M174" s="164"/>
    </row>
    <row r="175" spans="1:13" s="161" customFormat="1" ht="15.75">
      <c r="A175" s="163"/>
      <c r="B175" s="163"/>
      <c r="C175" s="32"/>
      <c r="D175" s="32"/>
      <c r="E175" s="32"/>
      <c r="F175" s="32"/>
      <c r="G175" s="32"/>
      <c r="H175" s="32"/>
      <c r="I175" s="32"/>
      <c r="J175" s="164"/>
      <c r="K175" s="164"/>
      <c r="L175" s="164"/>
      <c r="M175" s="164"/>
    </row>
    <row r="176" spans="1:13" s="161" customFormat="1" ht="15.75">
      <c r="A176" s="163"/>
      <c r="B176" s="163"/>
      <c r="C176" s="32"/>
      <c r="D176" s="32"/>
      <c r="E176" s="32"/>
      <c r="F176" s="32"/>
      <c r="G176" s="32"/>
      <c r="H176" s="32"/>
      <c r="I176" s="32"/>
      <c r="J176" s="164"/>
      <c r="K176" s="164"/>
      <c r="L176" s="164"/>
      <c r="M176" s="164"/>
    </row>
    <row r="177" spans="1:13" s="161" customFormat="1" ht="15.75">
      <c r="A177" s="163"/>
      <c r="B177" s="163"/>
      <c r="C177" s="32"/>
      <c r="D177" s="32"/>
      <c r="E177" s="32"/>
      <c r="F177" s="32"/>
      <c r="G177" s="32"/>
      <c r="H177" s="32"/>
      <c r="I177" s="32"/>
      <c r="J177" s="164"/>
      <c r="K177" s="164"/>
      <c r="L177" s="164"/>
      <c r="M177" s="164"/>
    </row>
    <row r="178" spans="1:13" s="161" customFormat="1" ht="15.75">
      <c r="A178" s="163"/>
      <c r="B178" s="163"/>
      <c r="C178" s="32"/>
      <c r="D178" s="32"/>
      <c r="E178" s="32"/>
      <c r="F178" s="32"/>
      <c r="G178" s="32"/>
      <c r="H178" s="32"/>
      <c r="I178" s="32"/>
      <c r="J178" s="164"/>
      <c r="K178" s="164"/>
      <c r="L178" s="164"/>
      <c r="M178" s="164"/>
    </row>
    <row r="179" spans="1:13" s="161" customFormat="1" ht="15.75">
      <c r="A179" s="163"/>
      <c r="B179" s="163"/>
      <c r="C179" s="32"/>
      <c r="D179" s="32"/>
      <c r="E179" s="32"/>
      <c r="F179" s="32"/>
      <c r="G179" s="32"/>
      <c r="H179" s="32"/>
      <c r="I179" s="32"/>
      <c r="J179" s="164"/>
      <c r="K179" s="164"/>
      <c r="L179" s="164"/>
      <c r="M179" s="164"/>
    </row>
    <row r="180" spans="1:13" s="161" customFormat="1" ht="15.75">
      <c r="A180" s="163"/>
      <c r="B180" s="163"/>
      <c r="C180" s="32"/>
      <c r="D180" s="32"/>
      <c r="E180" s="32"/>
      <c r="F180" s="32"/>
      <c r="G180" s="32"/>
      <c r="H180" s="32"/>
      <c r="I180" s="32"/>
      <c r="J180" s="164"/>
      <c r="K180" s="164"/>
      <c r="L180" s="164"/>
      <c r="M180" s="164"/>
    </row>
    <row r="181" spans="1:13" s="161" customFormat="1" ht="15.75">
      <c r="A181" s="163"/>
      <c r="B181" s="163"/>
      <c r="C181" s="32"/>
      <c r="D181" s="32"/>
      <c r="E181" s="32"/>
      <c r="F181" s="32"/>
      <c r="G181" s="32"/>
      <c r="H181" s="32"/>
      <c r="I181" s="32"/>
      <c r="J181" s="164"/>
      <c r="K181" s="164"/>
      <c r="L181" s="164"/>
      <c r="M181" s="164"/>
    </row>
    <row r="182" spans="1:13" s="161" customFormat="1" ht="15.75">
      <c r="A182" s="163"/>
      <c r="B182" s="163"/>
      <c r="C182" s="32"/>
      <c r="D182" s="32"/>
      <c r="E182" s="32"/>
      <c r="F182" s="32"/>
      <c r="G182" s="32"/>
      <c r="H182" s="32"/>
      <c r="I182" s="32"/>
      <c r="J182" s="164"/>
      <c r="K182" s="164"/>
      <c r="L182" s="164"/>
      <c r="M182" s="164"/>
    </row>
    <row r="183" spans="1:13" s="161" customFormat="1" ht="15.75">
      <c r="A183" s="163"/>
      <c r="B183" s="163"/>
      <c r="C183" s="32"/>
      <c r="D183" s="32"/>
      <c r="E183" s="32"/>
      <c r="F183" s="32"/>
      <c r="G183" s="32"/>
      <c r="H183" s="32"/>
      <c r="I183" s="32"/>
      <c r="J183" s="164"/>
      <c r="K183" s="164"/>
      <c r="L183" s="164"/>
      <c r="M183" s="164"/>
    </row>
    <row r="184" spans="1:13" s="161" customFormat="1" ht="15.75">
      <c r="A184" s="163"/>
      <c r="B184" s="163"/>
      <c r="C184" s="32"/>
      <c r="D184" s="32"/>
      <c r="E184" s="32"/>
      <c r="F184" s="32"/>
      <c r="G184" s="32"/>
      <c r="H184" s="32"/>
      <c r="I184" s="32"/>
      <c r="J184" s="164"/>
      <c r="K184" s="164"/>
      <c r="L184" s="164"/>
      <c r="M184" s="164"/>
    </row>
    <row r="185" spans="1:13" s="161" customFormat="1" ht="15.75">
      <c r="A185" s="163"/>
      <c r="B185" s="163"/>
      <c r="C185" s="32"/>
      <c r="D185" s="32"/>
      <c r="E185" s="32"/>
      <c r="F185" s="32"/>
      <c r="G185" s="32"/>
      <c r="H185" s="32"/>
      <c r="I185" s="32"/>
      <c r="J185" s="164"/>
      <c r="K185" s="164"/>
      <c r="L185" s="164"/>
      <c r="M185" s="164"/>
    </row>
    <row r="186" spans="1:13" s="161" customFormat="1" ht="15.75">
      <c r="A186" s="163"/>
      <c r="B186" s="163"/>
      <c r="C186" s="32"/>
      <c r="D186" s="32"/>
      <c r="E186" s="32"/>
      <c r="F186" s="32"/>
      <c r="G186" s="32"/>
      <c r="H186" s="32"/>
      <c r="I186" s="32"/>
      <c r="J186" s="164"/>
      <c r="K186" s="164"/>
      <c r="L186" s="164"/>
      <c r="M186" s="164"/>
    </row>
    <row r="187" spans="1:13" s="161" customFormat="1" ht="15.75">
      <c r="A187" s="163"/>
      <c r="B187" s="163"/>
      <c r="C187" s="32"/>
      <c r="D187" s="32"/>
      <c r="E187" s="32"/>
      <c r="F187" s="32"/>
      <c r="G187" s="32"/>
      <c r="H187" s="32"/>
      <c r="I187" s="32"/>
      <c r="J187" s="164"/>
      <c r="K187" s="164"/>
      <c r="L187" s="164"/>
      <c r="M187" s="164"/>
    </row>
    <row r="188" spans="1:13" s="161" customFormat="1" ht="15.75">
      <c r="A188" s="163"/>
      <c r="B188" s="163"/>
      <c r="C188" s="32"/>
      <c r="D188" s="32"/>
      <c r="E188" s="32"/>
      <c r="F188" s="32"/>
      <c r="G188" s="32"/>
      <c r="H188" s="32"/>
      <c r="I188" s="32"/>
      <c r="J188" s="164"/>
      <c r="K188" s="164"/>
      <c r="L188" s="164"/>
      <c r="M188" s="164"/>
    </row>
    <row r="189" spans="1:13" s="161" customFormat="1" ht="15.75">
      <c r="A189" s="163"/>
      <c r="B189" s="163"/>
      <c r="C189" s="32"/>
      <c r="D189" s="32"/>
      <c r="E189" s="32"/>
      <c r="F189" s="32"/>
      <c r="G189" s="32"/>
      <c r="H189" s="32"/>
      <c r="I189" s="32"/>
      <c r="J189" s="164"/>
      <c r="K189" s="164"/>
      <c r="L189" s="164"/>
      <c r="M189" s="164"/>
    </row>
    <row r="190" spans="1:13" s="161" customFormat="1" ht="15.75">
      <c r="A190" s="163"/>
      <c r="B190" s="163"/>
      <c r="C190" s="32"/>
      <c r="D190" s="32"/>
      <c r="E190" s="32"/>
      <c r="F190" s="32"/>
      <c r="G190" s="32"/>
      <c r="H190" s="32"/>
      <c r="I190" s="32"/>
      <c r="J190" s="164"/>
      <c r="K190" s="164"/>
      <c r="L190" s="164"/>
      <c r="M190" s="164"/>
    </row>
    <row r="191" spans="1:13" s="161" customFormat="1" ht="15.75">
      <c r="A191" s="163"/>
      <c r="B191" s="163"/>
      <c r="C191" s="32"/>
      <c r="D191" s="32"/>
      <c r="E191" s="32"/>
      <c r="F191" s="32"/>
      <c r="G191" s="32"/>
      <c r="H191" s="32"/>
      <c r="I191" s="32"/>
      <c r="J191" s="164"/>
      <c r="K191" s="164"/>
      <c r="L191" s="164"/>
      <c r="M191" s="164"/>
    </row>
    <row r="192" spans="1:13" s="161" customFormat="1" ht="15.75">
      <c r="A192" s="163"/>
      <c r="B192" s="163"/>
      <c r="C192" s="32"/>
      <c r="D192" s="32"/>
      <c r="E192" s="32"/>
      <c r="F192" s="32"/>
      <c r="G192" s="32"/>
      <c r="H192" s="32"/>
      <c r="I192" s="32"/>
      <c r="J192" s="164"/>
      <c r="K192" s="164"/>
      <c r="L192" s="164"/>
      <c r="M192" s="164"/>
    </row>
    <row r="193" spans="1:13" s="161" customFormat="1" ht="15.75">
      <c r="A193" s="163"/>
      <c r="B193" s="163"/>
      <c r="C193" s="32"/>
      <c r="D193" s="32"/>
      <c r="E193" s="32"/>
      <c r="F193" s="32"/>
      <c r="G193" s="32"/>
      <c r="H193" s="32"/>
      <c r="I193" s="32"/>
      <c r="J193" s="164"/>
      <c r="K193" s="164"/>
      <c r="L193" s="164"/>
      <c r="M193" s="164"/>
    </row>
    <row r="194" spans="1:13" s="161" customFormat="1" ht="15.75">
      <c r="A194" s="163"/>
      <c r="B194" s="163"/>
      <c r="C194" s="32"/>
      <c r="D194" s="32"/>
      <c r="E194" s="32"/>
      <c r="F194" s="32"/>
      <c r="G194" s="32"/>
      <c r="H194" s="32"/>
      <c r="I194" s="32"/>
      <c r="J194" s="164"/>
      <c r="K194" s="164"/>
      <c r="L194" s="164"/>
      <c r="M194" s="164"/>
    </row>
    <row r="195" spans="1:13" s="161" customFormat="1" ht="15.75">
      <c r="A195" s="163"/>
      <c r="B195" s="163"/>
      <c r="C195" s="32"/>
      <c r="D195" s="32"/>
      <c r="E195" s="32"/>
      <c r="F195" s="32"/>
      <c r="G195" s="32"/>
      <c r="H195" s="32"/>
      <c r="I195" s="32"/>
      <c r="J195" s="164"/>
      <c r="K195" s="164"/>
      <c r="L195" s="164"/>
      <c r="M195" s="164"/>
    </row>
    <row r="196" spans="1:13" s="161" customFormat="1" ht="15.75">
      <c r="A196" s="163"/>
      <c r="B196" s="163"/>
      <c r="C196" s="32"/>
      <c r="D196" s="32"/>
      <c r="E196" s="32"/>
      <c r="F196" s="32"/>
      <c r="G196" s="32"/>
      <c r="H196" s="32"/>
      <c r="I196" s="32"/>
      <c r="J196" s="164"/>
      <c r="K196" s="164"/>
      <c r="L196" s="164"/>
      <c r="M196" s="164"/>
    </row>
    <row r="197" spans="1:13" s="161" customFormat="1" ht="15.75">
      <c r="A197" s="163"/>
      <c r="B197" s="163"/>
      <c r="C197" s="32"/>
      <c r="D197" s="32"/>
      <c r="E197" s="32"/>
      <c r="F197" s="32"/>
      <c r="G197" s="32"/>
      <c r="H197" s="32"/>
      <c r="I197" s="32"/>
      <c r="J197" s="164"/>
      <c r="K197" s="164"/>
      <c r="L197" s="164"/>
      <c r="M197" s="164"/>
    </row>
    <row r="198" spans="1:13" s="161" customFormat="1" ht="15.75">
      <c r="A198" s="163"/>
      <c r="B198" s="163"/>
      <c r="C198" s="32"/>
      <c r="D198" s="32"/>
      <c r="E198" s="32"/>
      <c r="F198" s="32"/>
      <c r="G198" s="32"/>
      <c r="H198" s="32"/>
      <c r="I198" s="32"/>
      <c r="J198" s="164"/>
      <c r="K198" s="164"/>
      <c r="L198" s="164"/>
      <c r="M198" s="164"/>
    </row>
    <row r="199" spans="1:13" s="161" customFormat="1" ht="15.75">
      <c r="A199" s="163"/>
      <c r="B199" s="163"/>
      <c r="C199" s="32"/>
      <c r="D199" s="32"/>
      <c r="E199" s="32"/>
      <c r="F199" s="32"/>
      <c r="G199" s="32"/>
      <c r="H199" s="32"/>
      <c r="I199" s="32"/>
      <c r="J199" s="164"/>
      <c r="K199" s="164"/>
      <c r="L199" s="164"/>
      <c r="M199" s="164"/>
    </row>
    <row r="200" spans="1:13" s="161" customFormat="1" ht="15.75">
      <c r="A200" s="163"/>
      <c r="B200" s="163"/>
      <c r="C200" s="32"/>
      <c r="D200" s="32"/>
      <c r="E200" s="32"/>
      <c r="F200" s="32"/>
      <c r="G200" s="32"/>
      <c r="H200" s="32"/>
      <c r="I200" s="32"/>
      <c r="J200" s="164"/>
      <c r="K200" s="164"/>
      <c r="L200" s="164"/>
      <c r="M200" s="164"/>
    </row>
    <row r="201" spans="1:13" s="161" customFormat="1" ht="15.75">
      <c r="A201" s="163"/>
      <c r="B201" s="163"/>
      <c r="C201" s="32"/>
      <c r="D201" s="32"/>
      <c r="E201" s="32"/>
      <c r="F201" s="32"/>
      <c r="G201" s="32"/>
      <c r="H201" s="32"/>
      <c r="I201" s="32"/>
      <c r="J201" s="164"/>
      <c r="K201" s="164"/>
      <c r="L201" s="164"/>
      <c r="M201" s="164"/>
    </row>
    <row r="202" spans="1:13" s="161" customFormat="1" ht="15.75">
      <c r="A202" s="163"/>
      <c r="B202" s="163"/>
      <c r="C202" s="32"/>
      <c r="D202" s="32"/>
      <c r="E202" s="32"/>
      <c r="F202" s="32"/>
      <c r="G202" s="32"/>
      <c r="H202" s="32"/>
      <c r="I202" s="32"/>
      <c r="J202" s="164"/>
      <c r="K202" s="164"/>
      <c r="L202" s="164"/>
      <c r="M202" s="164"/>
    </row>
    <row r="203" spans="1:13" s="161" customFormat="1" ht="15.75">
      <c r="A203" s="163"/>
      <c r="B203" s="163"/>
      <c r="C203" s="32"/>
      <c r="D203" s="32"/>
      <c r="E203" s="32"/>
      <c r="F203" s="32"/>
      <c r="G203" s="32"/>
      <c r="H203" s="32"/>
      <c r="I203" s="32"/>
      <c r="J203" s="164"/>
      <c r="K203" s="164"/>
      <c r="L203" s="164"/>
      <c r="M203" s="164"/>
    </row>
    <row r="204" spans="1:13" s="161" customFormat="1" ht="15.75">
      <c r="A204" s="163"/>
      <c r="B204" s="163"/>
      <c r="C204" s="32"/>
      <c r="D204" s="32"/>
      <c r="E204" s="32"/>
      <c r="F204" s="32"/>
      <c r="G204" s="32"/>
      <c r="H204" s="32"/>
      <c r="I204" s="32"/>
      <c r="J204" s="164"/>
      <c r="K204" s="164"/>
      <c r="L204" s="164"/>
      <c r="M204" s="164"/>
    </row>
    <row r="205" spans="1:13" s="161" customFormat="1" ht="15.75">
      <c r="A205" s="163"/>
      <c r="B205" s="163"/>
      <c r="C205" s="32"/>
      <c r="D205" s="32"/>
      <c r="E205" s="32"/>
      <c r="F205" s="32"/>
      <c r="G205" s="32"/>
      <c r="H205" s="32"/>
      <c r="I205" s="32"/>
      <c r="J205" s="164"/>
      <c r="K205" s="164"/>
      <c r="L205" s="164"/>
      <c r="M205" s="164"/>
    </row>
    <row r="206" spans="1:13" s="161" customFormat="1" ht="15.75">
      <c r="A206" s="163"/>
      <c r="B206" s="163"/>
      <c r="C206" s="32"/>
      <c r="D206" s="32"/>
      <c r="E206" s="32"/>
      <c r="F206" s="32"/>
      <c r="G206" s="32"/>
      <c r="H206" s="32"/>
      <c r="I206" s="32"/>
      <c r="J206" s="164"/>
      <c r="K206" s="164"/>
      <c r="L206" s="164"/>
      <c r="M206" s="164"/>
    </row>
    <row r="207" spans="1:13" s="161" customFormat="1" ht="15.75">
      <c r="A207" s="163"/>
      <c r="B207" s="163"/>
      <c r="C207" s="32"/>
      <c r="D207" s="32"/>
      <c r="E207" s="32"/>
      <c r="F207" s="32"/>
      <c r="G207" s="32"/>
      <c r="H207" s="32"/>
      <c r="I207" s="32"/>
      <c r="J207" s="164"/>
      <c r="K207" s="164"/>
      <c r="L207" s="164"/>
      <c r="M207" s="164"/>
    </row>
    <row r="208" spans="1:13" s="161" customFormat="1" ht="15.75">
      <c r="A208" s="163"/>
      <c r="B208" s="163"/>
      <c r="C208" s="32"/>
      <c r="D208" s="32"/>
      <c r="E208" s="32"/>
      <c r="F208" s="32"/>
      <c r="G208" s="32"/>
      <c r="H208" s="32"/>
      <c r="I208" s="32"/>
      <c r="J208" s="164"/>
      <c r="K208" s="164"/>
      <c r="L208" s="164"/>
      <c r="M208" s="164"/>
    </row>
    <row r="209" spans="1:13" s="161" customFormat="1" ht="15.75">
      <c r="A209" s="163"/>
      <c r="B209" s="163"/>
      <c r="C209" s="32"/>
      <c r="D209" s="32"/>
      <c r="E209" s="32"/>
      <c r="F209" s="32"/>
      <c r="G209" s="32"/>
      <c r="H209" s="32"/>
      <c r="I209" s="32"/>
      <c r="J209" s="164"/>
      <c r="K209" s="164"/>
      <c r="L209" s="164"/>
      <c r="M209" s="164"/>
    </row>
    <row r="210" spans="1:13" s="161" customFormat="1" ht="15.75">
      <c r="A210" s="163"/>
      <c r="B210" s="163"/>
      <c r="C210" s="32"/>
      <c r="D210" s="32"/>
      <c r="E210" s="32"/>
      <c r="F210" s="32"/>
      <c r="G210" s="32"/>
      <c r="H210" s="32"/>
      <c r="I210" s="32"/>
      <c r="J210" s="164"/>
      <c r="K210" s="164"/>
      <c r="L210" s="164"/>
      <c r="M210" s="164"/>
    </row>
    <row r="211" spans="1:13" s="161" customFormat="1" ht="15.75">
      <c r="A211" s="163"/>
      <c r="B211" s="163"/>
      <c r="C211" s="32"/>
      <c r="D211" s="32"/>
      <c r="E211" s="32"/>
      <c r="F211" s="32"/>
      <c r="G211" s="32"/>
      <c r="H211" s="32"/>
      <c r="I211" s="32"/>
      <c r="J211" s="164"/>
      <c r="K211" s="164"/>
      <c r="L211" s="164"/>
      <c r="M211" s="164"/>
    </row>
    <row r="212" spans="1:13" s="161" customFormat="1" ht="15.75">
      <c r="A212" s="163"/>
      <c r="B212" s="163"/>
      <c r="C212" s="32"/>
      <c r="D212" s="32"/>
      <c r="E212" s="32"/>
      <c r="F212" s="32"/>
      <c r="G212" s="32"/>
      <c r="H212" s="32"/>
      <c r="I212" s="32"/>
      <c r="J212" s="164"/>
      <c r="K212" s="164"/>
      <c r="L212" s="164"/>
      <c r="M212" s="164"/>
    </row>
    <row r="213" spans="1:13" s="161" customFormat="1" ht="15.75">
      <c r="A213" s="163"/>
      <c r="B213" s="163"/>
      <c r="C213" s="32"/>
      <c r="D213" s="32"/>
      <c r="E213" s="32"/>
      <c r="F213" s="32"/>
      <c r="G213" s="32"/>
      <c r="H213" s="32"/>
      <c r="I213" s="32"/>
      <c r="J213" s="164"/>
      <c r="K213" s="164"/>
      <c r="L213" s="164"/>
      <c r="M213" s="164"/>
    </row>
    <row r="214" spans="1:13" s="161" customFormat="1" ht="15.75">
      <c r="A214" s="163"/>
      <c r="B214" s="163"/>
      <c r="C214" s="32"/>
      <c r="D214" s="32"/>
      <c r="E214" s="32"/>
      <c r="F214" s="32"/>
      <c r="G214" s="32"/>
      <c r="H214" s="32"/>
      <c r="I214" s="32"/>
      <c r="J214" s="164"/>
      <c r="K214" s="164"/>
      <c r="L214" s="164"/>
      <c r="M214" s="164"/>
    </row>
    <row r="215" spans="1:13" s="161" customFormat="1" ht="15.75">
      <c r="A215" s="163"/>
      <c r="B215" s="163"/>
      <c r="C215" s="32"/>
      <c r="D215" s="32"/>
      <c r="E215" s="32"/>
      <c r="F215" s="32"/>
      <c r="G215" s="32"/>
      <c r="H215" s="32"/>
      <c r="I215" s="32"/>
      <c r="J215" s="164"/>
      <c r="K215" s="164"/>
      <c r="L215" s="164"/>
      <c r="M215" s="164"/>
    </row>
    <row r="216" spans="1:13" s="161" customFormat="1" ht="15.75">
      <c r="A216" s="163"/>
      <c r="B216" s="163"/>
      <c r="C216" s="32"/>
      <c r="D216" s="32"/>
      <c r="E216" s="32"/>
      <c r="F216" s="32"/>
      <c r="G216" s="32"/>
      <c r="H216" s="32"/>
      <c r="I216" s="32"/>
      <c r="J216" s="164"/>
      <c r="K216" s="164"/>
      <c r="L216" s="164"/>
      <c r="M216" s="164"/>
    </row>
    <row r="217" spans="1:13" s="161" customFormat="1" ht="15.75">
      <c r="A217" s="163"/>
      <c r="B217" s="163"/>
      <c r="C217" s="32"/>
      <c r="D217" s="32"/>
      <c r="E217" s="32"/>
      <c r="F217" s="32"/>
      <c r="G217" s="32"/>
      <c r="H217" s="32"/>
      <c r="I217" s="32"/>
      <c r="J217" s="164"/>
      <c r="K217" s="164"/>
      <c r="L217" s="164"/>
      <c r="M217" s="164"/>
    </row>
    <row r="218" spans="1:13" s="161" customFormat="1" ht="15.75">
      <c r="A218" s="163"/>
      <c r="B218" s="163"/>
      <c r="C218" s="32"/>
      <c r="D218" s="32"/>
      <c r="E218" s="32"/>
      <c r="F218" s="32"/>
      <c r="G218" s="32"/>
      <c r="H218" s="32"/>
      <c r="I218" s="32"/>
      <c r="J218" s="164"/>
      <c r="K218" s="164"/>
      <c r="L218" s="164"/>
      <c r="M218" s="164"/>
    </row>
    <row r="219" spans="1:13" s="161" customFormat="1" ht="15.75">
      <c r="A219" s="163"/>
      <c r="B219" s="163"/>
      <c r="C219" s="32"/>
      <c r="D219" s="32"/>
      <c r="E219" s="32"/>
      <c r="F219" s="32"/>
      <c r="G219" s="32"/>
      <c r="H219" s="32"/>
      <c r="I219" s="32"/>
      <c r="J219" s="164"/>
      <c r="K219" s="164"/>
      <c r="L219" s="164"/>
      <c r="M219" s="164"/>
    </row>
    <row r="220" spans="1:13" s="161" customFormat="1" ht="15.75">
      <c r="A220" s="163"/>
      <c r="B220" s="163"/>
      <c r="C220" s="32"/>
      <c r="D220" s="32"/>
      <c r="E220" s="32"/>
      <c r="F220" s="32"/>
      <c r="G220" s="32"/>
      <c r="H220" s="32"/>
      <c r="I220" s="32"/>
      <c r="J220" s="164"/>
      <c r="K220" s="164"/>
      <c r="L220" s="164"/>
      <c r="M220" s="164"/>
    </row>
    <row r="221" spans="1:13" s="161" customFormat="1">
      <c r="A221" s="176"/>
      <c r="B221" s="176"/>
      <c r="J221" s="177"/>
      <c r="K221" s="177"/>
      <c r="L221" s="177"/>
      <c r="M221" s="177"/>
    </row>
    <row r="222" spans="1:13" s="161" customFormat="1">
      <c r="A222" s="176"/>
      <c r="B222" s="176"/>
      <c r="J222" s="177"/>
      <c r="K222" s="177"/>
      <c r="L222" s="177"/>
      <c r="M222" s="177"/>
    </row>
    <row r="223" spans="1:13" s="161" customFormat="1">
      <c r="A223" s="176"/>
      <c r="B223" s="176"/>
      <c r="J223" s="177"/>
      <c r="K223" s="177"/>
      <c r="L223" s="177"/>
      <c r="M223" s="177"/>
    </row>
    <row r="224" spans="1:13" s="161" customFormat="1">
      <c r="A224" s="176"/>
      <c r="B224" s="176"/>
      <c r="J224" s="177"/>
      <c r="K224" s="177"/>
      <c r="L224" s="177"/>
      <c r="M224" s="177"/>
    </row>
    <row r="225" spans="1:13" s="161" customFormat="1">
      <c r="A225" s="176"/>
      <c r="B225" s="176"/>
      <c r="J225" s="177"/>
      <c r="K225" s="177"/>
      <c r="L225" s="177"/>
      <c r="M225" s="177"/>
    </row>
    <row r="226" spans="1:13" s="161" customFormat="1">
      <c r="A226" s="176"/>
      <c r="B226" s="176"/>
      <c r="J226" s="177"/>
      <c r="K226" s="177"/>
      <c r="L226" s="177"/>
      <c r="M226" s="177"/>
    </row>
    <row r="227" spans="1:13" s="161" customFormat="1">
      <c r="A227" s="176"/>
      <c r="B227" s="176"/>
      <c r="J227" s="177"/>
      <c r="K227" s="177"/>
      <c r="L227" s="177"/>
      <c r="M227" s="177"/>
    </row>
    <row r="228" spans="1:13" s="161" customFormat="1">
      <c r="A228" s="176"/>
      <c r="B228" s="176"/>
      <c r="J228" s="177"/>
      <c r="K228" s="177"/>
      <c r="L228" s="177"/>
      <c r="M228" s="177"/>
    </row>
    <row r="229" spans="1:13" s="161" customFormat="1">
      <c r="A229" s="176"/>
      <c r="B229" s="176"/>
      <c r="J229" s="177"/>
      <c r="K229" s="177"/>
      <c r="L229" s="177"/>
      <c r="M229" s="177"/>
    </row>
    <row r="230" spans="1:13" s="161" customFormat="1">
      <c r="A230" s="176"/>
      <c r="B230" s="176"/>
      <c r="J230" s="177"/>
      <c r="K230" s="177"/>
      <c r="L230" s="177"/>
      <c r="M230" s="177"/>
    </row>
    <row r="231" spans="1:13" s="161" customFormat="1">
      <c r="A231" s="176"/>
      <c r="B231" s="176"/>
      <c r="J231" s="177"/>
      <c r="K231" s="177"/>
      <c r="L231" s="177"/>
      <c r="M231" s="177"/>
    </row>
    <row r="232" spans="1:13" s="161" customFormat="1">
      <c r="A232" s="176"/>
      <c r="B232" s="176"/>
      <c r="J232" s="177"/>
      <c r="K232" s="177"/>
      <c r="L232" s="177"/>
      <c r="M232" s="177"/>
    </row>
    <row r="233" spans="1:13" s="161" customFormat="1">
      <c r="A233" s="176"/>
      <c r="B233" s="176"/>
      <c r="J233" s="177"/>
      <c r="K233" s="177"/>
      <c r="L233" s="177"/>
      <c r="M233" s="177"/>
    </row>
    <row r="234" spans="1:13" s="161" customFormat="1">
      <c r="A234" s="176"/>
      <c r="B234" s="176"/>
      <c r="J234" s="177"/>
      <c r="K234" s="177"/>
      <c r="L234" s="177"/>
      <c r="M234" s="177"/>
    </row>
    <row r="235" spans="1:13" s="161" customFormat="1">
      <c r="A235" s="176"/>
      <c r="B235" s="176"/>
      <c r="J235" s="177"/>
      <c r="K235" s="177"/>
      <c r="L235" s="177"/>
      <c r="M235" s="177"/>
    </row>
    <row r="236" spans="1:13" s="161" customFormat="1">
      <c r="A236" s="176"/>
      <c r="B236" s="176"/>
      <c r="J236" s="177"/>
      <c r="K236" s="177"/>
      <c r="L236" s="177"/>
      <c r="M236" s="177"/>
    </row>
    <row r="237" spans="1:13" s="161" customFormat="1">
      <c r="A237" s="176"/>
      <c r="B237" s="176"/>
      <c r="J237" s="177"/>
      <c r="K237" s="177"/>
      <c r="L237" s="177"/>
      <c r="M237" s="177"/>
    </row>
    <row r="238" spans="1:13" s="161" customFormat="1">
      <c r="A238" s="176"/>
      <c r="B238" s="176"/>
      <c r="J238" s="177"/>
      <c r="K238" s="177"/>
      <c r="L238" s="177"/>
      <c r="M238" s="177"/>
    </row>
    <row r="239" spans="1:13" s="161" customFormat="1">
      <c r="A239" s="176"/>
      <c r="B239" s="176"/>
      <c r="J239" s="177"/>
      <c r="K239" s="177"/>
      <c r="L239" s="177"/>
      <c r="M239" s="177"/>
    </row>
    <row r="240" spans="1:13" s="161" customFormat="1">
      <c r="A240" s="176"/>
      <c r="B240" s="176"/>
      <c r="J240" s="177"/>
      <c r="K240" s="177"/>
      <c r="L240" s="177"/>
      <c r="M240" s="177"/>
    </row>
    <row r="241" spans="1:13" s="161" customFormat="1">
      <c r="A241" s="176"/>
      <c r="B241" s="176"/>
      <c r="J241" s="177"/>
      <c r="K241" s="177"/>
      <c r="L241" s="177"/>
      <c r="M241" s="177"/>
    </row>
    <row r="242" spans="1:13" s="161" customFormat="1">
      <c r="A242" s="176"/>
      <c r="B242" s="176"/>
      <c r="J242" s="177"/>
      <c r="K242" s="177"/>
      <c r="L242" s="177"/>
      <c r="M242" s="177"/>
    </row>
    <row r="243" spans="1:13" s="161" customFormat="1">
      <c r="A243" s="176"/>
      <c r="B243" s="176"/>
      <c r="J243" s="177"/>
      <c r="K243" s="177"/>
      <c r="L243" s="177"/>
      <c r="M243" s="177"/>
    </row>
    <row r="244" spans="1:13" s="161" customFormat="1">
      <c r="A244" s="176"/>
      <c r="B244" s="176"/>
      <c r="J244" s="177"/>
      <c r="K244" s="177"/>
      <c r="L244" s="177"/>
      <c r="M244" s="177"/>
    </row>
    <row r="245" spans="1:13" s="161" customFormat="1">
      <c r="A245" s="176"/>
      <c r="B245" s="176"/>
      <c r="J245" s="177"/>
      <c r="K245" s="177"/>
      <c r="L245" s="177"/>
      <c r="M245" s="177"/>
    </row>
    <row r="246" spans="1:13" s="161" customFormat="1">
      <c r="A246" s="176"/>
      <c r="B246" s="176"/>
      <c r="J246" s="177"/>
      <c r="K246" s="177"/>
      <c r="L246" s="177"/>
      <c r="M246" s="177"/>
    </row>
    <row r="247" spans="1:13" s="161" customFormat="1">
      <c r="A247" s="176"/>
      <c r="B247" s="176"/>
      <c r="J247" s="177"/>
      <c r="K247" s="177"/>
      <c r="L247" s="177"/>
      <c r="M247" s="177"/>
    </row>
    <row r="248" spans="1:13" s="161" customFormat="1">
      <c r="A248" s="176"/>
      <c r="B248" s="176"/>
      <c r="J248" s="177"/>
      <c r="K248" s="177"/>
      <c r="L248" s="177"/>
      <c r="M248" s="177"/>
    </row>
    <row r="249" spans="1:13" s="161" customFormat="1">
      <c r="A249" s="176"/>
      <c r="B249" s="176"/>
      <c r="J249" s="177"/>
      <c r="K249" s="177"/>
      <c r="L249" s="177"/>
      <c r="M249" s="177"/>
    </row>
    <row r="250" spans="1:13" s="161" customFormat="1">
      <c r="A250" s="176"/>
      <c r="B250" s="176"/>
      <c r="J250" s="177"/>
      <c r="K250" s="177"/>
      <c r="L250" s="177"/>
      <c r="M250" s="177"/>
    </row>
    <row r="251" spans="1:13" s="161" customFormat="1">
      <c r="A251" s="176"/>
      <c r="B251" s="176"/>
      <c r="J251" s="177"/>
      <c r="K251" s="177"/>
      <c r="L251" s="177"/>
      <c r="M251" s="177"/>
    </row>
    <row r="252" spans="1:13" s="161" customFormat="1">
      <c r="A252" s="176"/>
      <c r="B252" s="176"/>
      <c r="J252" s="177"/>
      <c r="K252" s="177"/>
      <c r="L252" s="177"/>
      <c r="M252" s="177"/>
    </row>
    <row r="253" spans="1:13" s="161" customFormat="1">
      <c r="A253" s="176"/>
      <c r="B253" s="176"/>
      <c r="J253" s="177"/>
      <c r="K253" s="177"/>
      <c r="L253" s="177"/>
      <c r="M253" s="177"/>
    </row>
    <row r="254" spans="1:13" s="161" customFormat="1">
      <c r="A254" s="176"/>
      <c r="B254" s="176"/>
      <c r="J254" s="177"/>
      <c r="K254" s="177"/>
      <c r="L254" s="177"/>
      <c r="M254" s="177"/>
    </row>
    <row r="255" spans="1:13" s="161" customFormat="1">
      <c r="A255" s="176"/>
      <c r="B255" s="176"/>
      <c r="J255" s="177"/>
      <c r="K255" s="177"/>
      <c r="L255" s="177"/>
      <c r="M255" s="177"/>
    </row>
    <row r="256" spans="1:13" s="161" customFormat="1">
      <c r="A256" s="176"/>
      <c r="B256" s="176"/>
      <c r="J256" s="177"/>
      <c r="K256" s="177"/>
      <c r="L256" s="177"/>
      <c r="M256" s="177"/>
    </row>
    <row r="257" spans="1:13" s="161" customFormat="1">
      <c r="A257" s="176"/>
      <c r="B257" s="176"/>
      <c r="J257" s="177"/>
      <c r="K257" s="177"/>
      <c r="L257" s="177"/>
      <c r="M257" s="177"/>
    </row>
    <row r="258" spans="1:13" s="161" customFormat="1">
      <c r="A258" s="176"/>
      <c r="B258" s="176"/>
      <c r="J258" s="177"/>
      <c r="K258" s="177"/>
      <c r="L258" s="177"/>
      <c r="M258" s="177"/>
    </row>
    <row r="259" spans="1:13" s="161" customFormat="1">
      <c r="A259" s="176"/>
      <c r="B259" s="176"/>
      <c r="J259" s="177"/>
      <c r="K259" s="177"/>
      <c r="L259" s="177"/>
      <c r="M259" s="177"/>
    </row>
    <row r="260" spans="1:13" s="161" customFormat="1">
      <c r="A260" s="176"/>
      <c r="B260" s="176"/>
      <c r="J260" s="177"/>
      <c r="K260" s="177"/>
      <c r="L260" s="177"/>
      <c r="M260" s="177"/>
    </row>
    <row r="261" spans="1:13" s="161" customFormat="1">
      <c r="A261" s="176"/>
      <c r="B261" s="176"/>
      <c r="J261" s="177"/>
      <c r="K261" s="177"/>
      <c r="L261" s="177"/>
      <c r="M261" s="177"/>
    </row>
    <row r="262" spans="1:13" s="161" customFormat="1">
      <c r="A262" s="176"/>
      <c r="B262" s="176"/>
      <c r="J262" s="177"/>
      <c r="K262" s="177"/>
      <c r="L262" s="177"/>
      <c r="M262" s="177"/>
    </row>
    <row r="263" spans="1:13" s="161" customFormat="1">
      <c r="A263" s="176"/>
      <c r="B263" s="176"/>
      <c r="J263" s="177"/>
      <c r="K263" s="177"/>
      <c r="L263" s="177"/>
      <c r="M263" s="177"/>
    </row>
    <row r="264" spans="1:13" s="161" customFormat="1">
      <c r="A264" s="176"/>
      <c r="B264" s="176"/>
      <c r="J264" s="177"/>
      <c r="K264" s="177"/>
      <c r="L264" s="177"/>
      <c r="M264" s="177"/>
    </row>
    <row r="265" spans="1:13" s="161" customFormat="1">
      <c r="A265" s="176"/>
      <c r="B265" s="176"/>
      <c r="J265" s="177"/>
      <c r="K265" s="177"/>
      <c r="L265" s="177"/>
      <c r="M265" s="177"/>
    </row>
    <row r="266" spans="1:13" s="161" customFormat="1">
      <c r="A266" s="176"/>
      <c r="B266" s="176"/>
      <c r="J266" s="177"/>
      <c r="K266" s="177"/>
      <c r="L266" s="177"/>
      <c r="M266" s="177"/>
    </row>
    <row r="267" spans="1:13" s="161" customFormat="1">
      <c r="A267" s="176"/>
      <c r="B267" s="176"/>
      <c r="J267" s="177"/>
      <c r="K267" s="177"/>
      <c r="L267" s="177"/>
      <c r="M267" s="177"/>
    </row>
    <row r="268" spans="1:13" s="161" customFormat="1">
      <c r="A268" s="176"/>
      <c r="B268" s="176"/>
      <c r="J268" s="177"/>
      <c r="K268" s="177"/>
      <c r="L268" s="177"/>
      <c r="M268" s="177"/>
    </row>
    <row r="269" spans="1:13" s="161" customFormat="1">
      <c r="A269" s="176"/>
      <c r="B269" s="176"/>
      <c r="J269" s="177"/>
      <c r="K269" s="177"/>
      <c r="L269" s="177"/>
      <c r="M269" s="177"/>
    </row>
    <row r="270" spans="1:13" s="161" customFormat="1">
      <c r="A270" s="176"/>
      <c r="B270" s="176"/>
      <c r="J270" s="177"/>
      <c r="K270" s="177"/>
      <c r="L270" s="177"/>
      <c r="M270" s="177"/>
    </row>
    <row r="271" spans="1:13" s="161" customFormat="1">
      <c r="A271" s="176"/>
      <c r="B271" s="176"/>
      <c r="J271" s="177"/>
      <c r="K271" s="177"/>
      <c r="L271" s="177"/>
      <c r="M271" s="177"/>
    </row>
    <row r="272" spans="1:13" s="161" customFormat="1">
      <c r="A272" s="176"/>
      <c r="B272" s="176"/>
      <c r="J272" s="177"/>
      <c r="K272" s="177"/>
      <c r="L272" s="177"/>
      <c r="M272" s="177"/>
    </row>
    <row r="273" spans="1:13" s="161" customFormat="1">
      <c r="A273" s="176"/>
      <c r="B273" s="176"/>
      <c r="J273" s="177"/>
      <c r="K273" s="177"/>
      <c r="L273" s="177"/>
      <c r="M273" s="177"/>
    </row>
    <row r="274" spans="1:13" s="161" customFormat="1">
      <c r="A274" s="176"/>
      <c r="B274" s="176"/>
      <c r="J274" s="177"/>
      <c r="K274" s="177"/>
      <c r="L274" s="177"/>
      <c r="M274" s="177"/>
    </row>
    <row r="275" spans="1:13" s="161" customFormat="1">
      <c r="A275" s="176"/>
      <c r="B275" s="176"/>
      <c r="J275" s="177"/>
      <c r="K275" s="177"/>
      <c r="L275" s="177"/>
      <c r="M275" s="177"/>
    </row>
    <row r="276" spans="1:13" s="161" customFormat="1">
      <c r="A276" s="176"/>
      <c r="B276" s="176"/>
      <c r="J276" s="177"/>
      <c r="K276" s="177"/>
      <c r="L276" s="177"/>
      <c r="M276" s="177"/>
    </row>
    <row r="277" spans="1:13" s="161" customFormat="1">
      <c r="A277" s="176"/>
      <c r="B277" s="176"/>
      <c r="J277" s="177"/>
      <c r="K277" s="177"/>
      <c r="L277" s="177"/>
      <c r="M277" s="177"/>
    </row>
    <row r="278" spans="1:13" s="161" customFormat="1">
      <c r="A278" s="176"/>
      <c r="B278" s="176"/>
      <c r="J278" s="177"/>
      <c r="K278" s="177"/>
      <c r="L278" s="177"/>
      <c r="M278" s="177"/>
    </row>
    <row r="279" spans="1:13" s="161" customFormat="1">
      <c r="A279" s="176"/>
      <c r="B279" s="176"/>
      <c r="J279" s="177"/>
      <c r="K279" s="177"/>
      <c r="L279" s="177"/>
      <c r="M279" s="177"/>
    </row>
    <row r="280" spans="1:13" s="161" customFormat="1">
      <c r="A280" s="176"/>
      <c r="B280" s="176"/>
      <c r="J280" s="177"/>
      <c r="K280" s="177"/>
      <c r="L280" s="177"/>
      <c r="M280" s="177"/>
    </row>
    <row r="281" spans="1:13" s="161" customFormat="1">
      <c r="A281" s="176"/>
      <c r="B281" s="176"/>
      <c r="J281" s="177"/>
      <c r="K281" s="177"/>
      <c r="L281" s="177"/>
      <c r="M281" s="177"/>
    </row>
    <row r="282" spans="1:13" s="161" customFormat="1">
      <c r="A282" s="176"/>
      <c r="B282" s="176"/>
      <c r="J282" s="177"/>
      <c r="K282" s="177"/>
      <c r="L282" s="177"/>
      <c r="M282" s="177"/>
    </row>
    <row r="283" spans="1:13" s="161" customFormat="1">
      <c r="A283" s="176"/>
      <c r="B283" s="176"/>
      <c r="J283" s="177"/>
      <c r="K283" s="177"/>
      <c r="L283" s="177"/>
      <c r="M283" s="177"/>
    </row>
    <row r="284" spans="1:13" s="161" customFormat="1">
      <c r="A284" s="176"/>
      <c r="B284" s="176"/>
      <c r="J284" s="177"/>
      <c r="K284" s="177"/>
      <c r="L284" s="177"/>
      <c r="M284" s="177"/>
    </row>
    <row r="285" spans="1:13" s="161" customFormat="1">
      <c r="A285" s="176"/>
      <c r="B285" s="176"/>
      <c r="J285" s="177"/>
      <c r="K285" s="177"/>
      <c r="L285" s="177"/>
      <c r="M285" s="177"/>
    </row>
    <row r="286" spans="1:13" s="161" customFormat="1">
      <c r="A286" s="176"/>
      <c r="B286" s="176"/>
      <c r="J286" s="177"/>
      <c r="K286" s="177"/>
      <c r="L286" s="177"/>
      <c r="M286" s="177"/>
    </row>
    <row r="287" spans="1:13" s="161" customFormat="1">
      <c r="A287" s="176"/>
      <c r="B287" s="176"/>
      <c r="J287" s="177"/>
      <c r="K287" s="177"/>
      <c r="L287" s="177"/>
      <c r="M287" s="177"/>
    </row>
    <row r="288" spans="1:13" s="161" customFormat="1">
      <c r="A288" s="176"/>
      <c r="B288" s="176"/>
      <c r="J288" s="177"/>
      <c r="K288" s="177"/>
      <c r="L288" s="177"/>
      <c r="M288" s="177"/>
    </row>
    <row r="289" spans="1:13" s="161" customFormat="1">
      <c r="A289" s="176"/>
      <c r="B289" s="176"/>
      <c r="J289" s="177"/>
      <c r="K289" s="177"/>
      <c r="L289" s="177"/>
      <c r="M289" s="177"/>
    </row>
    <row r="290" spans="1:13" s="161" customFormat="1">
      <c r="A290" s="176"/>
      <c r="B290" s="176"/>
      <c r="J290" s="177"/>
      <c r="K290" s="177"/>
      <c r="L290" s="177"/>
      <c r="M290" s="177"/>
    </row>
    <row r="291" spans="1:13" s="161" customFormat="1">
      <c r="A291" s="176"/>
      <c r="B291" s="176"/>
      <c r="J291" s="177"/>
      <c r="K291" s="177"/>
      <c r="L291" s="177"/>
      <c r="M291" s="177"/>
    </row>
    <row r="292" spans="1:13" s="161" customFormat="1">
      <c r="A292" s="176"/>
      <c r="B292" s="176"/>
      <c r="J292" s="177"/>
      <c r="K292" s="177"/>
      <c r="L292" s="177"/>
      <c r="M292" s="177"/>
    </row>
    <row r="293" spans="1:13" s="161" customFormat="1">
      <c r="A293" s="176"/>
      <c r="B293" s="176"/>
      <c r="J293" s="177"/>
      <c r="K293" s="177"/>
      <c r="L293" s="177"/>
      <c r="M293" s="177"/>
    </row>
    <row r="294" spans="1:13" s="161" customFormat="1">
      <c r="A294" s="176"/>
      <c r="B294" s="176"/>
      <c r="J294" s="177"/>
      <c r="K294" s="177"/>
      <c r="L294" s="177"/>
      <c r="M294" s="177"/>
    </row>
    <row r="295" spans="1:13" s="161" customFormat="1">
      <c r="A295" s="176"/>
      <c r="B295" s="176"/>
      <c r="J295" s="177"/>
      <c r="K295" s="177"/>
      <c r="L295" s="177"/>
      <c r="M295" s="177"/>
    </row>
    <row r="296" spans="1:13" s="161" customFormat="1">
      <c r="A296" s="176"/>
      <c r="B296" s="176"/>
      <c r="J296" s="177"/>
      <c r="K296" s="177"/>
      <c r="L296" s="177"/>
      <c r="M296" s="177"/>
    </row>
    <row r="297" spans="1:13" s="161" customFormat="1">
      <c r="A297" s="176"/>
      <c r="B297" s="176"/>
      <c r="J297" s="177"/>
      <c r="K297" s="177"/>
      <c r="L297" s="177"/>
      <c r="M297" s="177"/>
    </row>
    <row r="298" spans="1:13" s="161" customFormat="1">
      <c r="A298" s="176"/>
      <c r="B298" s="176"/>
      <c r="J298" s="177"/>
      <c r="K298" s="177"/>
      <c r="L298" s="177"/>
      <c r="M298" s="177"/>
    </row>
    <row r="299" spans="1:13" s="161" customFormat="1">
      <c r="A299" s="176"/>
      <c r="B299" s="176"/>
      <c r="J299" s="177"/>
      <c r="K299" s="177"/>
      <c r="L299" s="177"/>
      <c r="M299" s="177"/>
    </row>
    <row r="300" spans="1:13" s="161" customFormat="1">
      <c r="A300" s="176"/>
      <c r="B300" s="176"/>
      <c r="J300" s="177"/>
      <c r="K300" s="177"/>
      <c r="L300" s="177"/>
      <c r="M300" s="177"/>
    </row>
    <row r="301" spans="1:13" s="161" customFormat="1">
      <c r="A301" s="176"/>
      <c r="B301" s="176"/>
      <c r="J301" s="177"/>
      <c r="K301" s="177"/>
      <c r="L301" s="177"/>
      <c r="M301" s="177"/>
    </row>
    <row r="302" spans="1:13" s="161" customFormat="1">
      <c r="A302" s="176"/>
      <c r="B302" s="176"/>
      <c r="J302" s="177"/>
      <c r="K302" s="177"/>
      <c r="L302" s="177"/>
      <c r="M302" s="177"/>
    </row>
    <row r="303" spans="1:13" s="161" customFormat="1">
      <c r="A303" s="176"/>
      <c r="B303" s="176"/>
      <c r="J303" s="177"/>
      <c r="K303" s="177"/>
      <c r="L303" s="177"/>
      <c r="M303" s="177"/>
    </row>
    <row r="304" spans="1:13" s="161" customFormat="1">
      <c r="A304" s="176"/>
      <c r="B304" s="176"/>
      <c r="J304" s="177"/>
      <c r="K304" s="177"/>
      <c r="L304" s="177"/>
      <c r="M304" s="177"/>
    </row>
    <row r="305" spans="1:13" s="161" customFormat="1">
      <c r="A305" s="176"/>
      <c r="B305" s="176"/>
      <c r="J305" s="177"/>
      <c r="K305" s="177"/>
      <c r="L305" s="177"/>
      <c r="M305" s="177"/>
    </row>
    <row r="306" spans="1:13" s="161" customFormat="1">
      <c r="A306" s="176"/>
      <c r="B306" s="176"/>
      <c r="J306" s="177"/>
      <c r="K306" s="177"/>
      <c r="L306" s="177"/>
      <c r="M306" s="177"/>
    </row>
    <row r="307" spans="1:13" s="161" customFormat="1">
      <c r="A307" s="176"/>
      <c r="B307" s="176"/>
      <c r="J307" s="177"/>
      <c r="K307" s="177"/>
      <c r="L307" s="177"/>
      <c r="M307" s="177"/>
    </row>
    <row r="308" spans="1:13" s="161" customFormat="1">
      <c r="A308" s="176"/>
      <c r="B308" s="176"/>
      <c r="J308" s="177"/>
      <c r="K308" s="177"/>
      <c r="L308" s="177"/>
      <c r="M308" s="177"/>
    </row>
    <row r="309" spans="1:13" s="161" customFormat="1">
      <c r="A309" s="176"/>
      <c r="B309" s="176"/>
      <c r="J309" s="177"/>
      <c r="K309" s="177"/>
      <c r="L309" s="177"/>
      <c r="M309" s="177"/>
    </row>
    <row r="310" spans="1:13" s="161" customFormat="1">
      <c r="A310" s="176"/>
      <c r="B310" s="176"/>
      <c r="J310" s="177"/>
      <c r="K310" s="177"/>
      <c r="L310" s="177"/>
      <c r="M310" s="177"/>
    </row>
    <row r="311" spans="1:13" s="161" customFormat="1">
      <c r="A311" s="176"/>
      <c r="B311" s="176"/>
      <c r="J311" s="177"/>
      <c r="K311" s="177"/>
      <c r="L311" s="177"/>
      <c r="M311" s="177"/>
    </row>
    <row r="312" spans="1:13" s="161" customFormat="1">
      <c r="A312" s="176"/>
      <c r="B312" s="176"/>
      <c r="J312" s="177"/>
      <c r="K312" s="177"/>
      <c r="L312" s="177"/>
      <c r="M312" s="177"/>
    </row>
    <row r="313" spans="1:13" s="161" customFormat="1">
      <c r="A313" s="176"/>
      <c r="B313" s="176"/>
      <c r="J313" s="177"/>
      <c r="K313" s="177"/>
      <c r="L313" s="177"/>
      <c r="M313" s="177"/>
    </row>
    <row r="314" spans="1:13" s="161" customFormat="1">
      <c r="A314" s="176"/>
      <c r="B314" s="176"/>
      <c r="J314" s="177"/>
      <c r="K314" s="177"/>
      <c r="L314" s="177"/>
      <c r="M314" s="177"/>
    </row>
    <row r="315" spans="1:13" s="161" customFormat="1">
      <c r="A315" s="176"/>
      <c r="B315" s="176"/>
      <c r="J315" s="177"/>
      <c r="K315" s="177"/>
      <c r="L315" s="177"/>
      <c r="M315" s="177"/>
    </row>
    <row r="316" spans="1:13" s="161" customFormat="1">
      <c r="A316" s="176"/>
      <c r="B316" s="176"/>
      <c r="J316" s="177"/>
      <c r="K316" s="177"/>
      <c r="L316" s="177"/>
      <c r="M316" s="177"/>
    </row>
    <row r="317" spans="1:13" s="161" customFormat="1">
      <c r="A317" s="176"/>
      <c r="B317" s="176"/>
      <c r="J317" s="177"/>
      <c r="K317" s="177"/>
      <c r="L317" s="177"/>
      <c r="M317" s="177"/>
    </row>
    <row r="318" spans="1:13" s="161" customFormat="1">
      <c r="A318" s="176"/>
      <c r="B318" s="176"/>
      <c r="J318" s="177"/>
      <c r="K318" s="177"/>
      <c r="L318" s="177"/>
      <c r="M318" s="177"/>
    </row>
    <row r="319" spans="1:13" s="161" customFormat="1">
      <c r="A319" s="176"/>
      <c r="B319" s="176"/>
      <c r="J319" s="177"/>
      <c r="K319" s="177"/>
      <c r="L319" s="177"/>
      <c r="M319" s="177"/>
    </row>
    <row r="320" spans="1:13" s="161" customFormat="1">
      <c r="A320" s="176"/>
      <c r="B320" s="176"/>
      <c r="J320" s="177"/>
      <c r="K320" s="177"/>
      <c r="L320" s="177"/>
      <c r="M320" s="177"/>
    </row>
    <row r="321" spans="1:13" s="161" customFormat="1">
      <c r="A321" s="176"/>
      <c r="B321" s="176"/>
      <c r="J321" s="177"/>
      <c r="K321" s="177"/>
      <c r="L321" s="177"/>
      <c r="M321" s="177"/>
    </row>
    <row r="322" spans="1:13" s="161" customFormat="1">
      <c r="A322" s="176"/>
      <c r="B322" s="176"/>
      <c r="J322" s="177"/>
      <c r="K322" s="177"/>
      <c r="L322" s="177"/>
      <c r="M322" s="177"/>
    </row>
    <row r="323" spans="1:13" s="161" customFormat="1">
      <c r="A323" s="176"/>
      <c r="B323" s="176"/>
      <c r="J323" s="177"/>
      <c r="K323" s="177"/>
      <c r="L323" s="177"/>
      <c r="M323" s="177"/>
    </row>
    <row r="324" spans="1:13" s="161" customFormat="1">
      <c r="A324" s="176"/>
      <c r="B324" s="176"/>
      <c r="J324" s="177"/>
      <c r="K324" s="177"/>
      <c r="L324" s="177"/>
      <c r="M324" s="177"/>
    </row>
    <row r="325" spans="1:13" s="161" customFormat="1">
      <c r="A325" s="176"/>
      <c r="B325" s="176"/>
      <c r="J325" s="177"/>
      <c r="K325" s="177"/>
      <c r="L325" s="177"/>
      <c r="M325" s="177"/>
    </row>
    <row r="326" spans="1:13" s="161" customFormat="1">
      <c r="A326" s="176"/>
      <c r="B326" s="176"/>
      <c r="J326" s="177"/>
      <c r="K326" s="177"/>
      <c r="L326" s="177"/>
      <c r="M326" s="177"/>
    </row>
    <row r="327" spans="1:13" s="161" customFormat="1">
      <c r="A327" s="176"/>
      <c r="B327" s="176"/>
      <c r="J327" s="177"/>
      <c r="K327" s="177"/>
      <c r="L327" s="177"/>
      <c r="M327" s="177"/>
    </row>
    <row r="328" spans="1:13" s="161" customFormat="1">
      <c r="A328" s="176"/>
      <c r="B328" s="176"/>
      <c r="J328" s="177"/>
      <c r="K328" s="177"/>
      <c r="L328" s="177"/>
      <c r="M328" s="177"/>
    </row>
    <row r="329" spans="1:13" s="161" customFormat="1">
      <c r="A329" s="176"/>
      <c r="B329" s="176"/>
      <c r="J329" s="177"/>
      <c r="K329" s="177"/>
      <c r="L329" s="177"/>
      <c r="M329" s="177"/>
    </row>
    <row r="330" spans="1:13" s="161" customFormat="1">
      <c r="A330" s="176"/>
      <c r="B330" s="176"/>
      <c r="J330" s="177"/>
      <c r="K330" s="177"/>
      <c r="L330" s="177"/>
      <c r="M330" s="177"/>
    </row>
    <row r="331" spans="1:13" s="161" customFormat="1">
      <c r="A331" s="176"/>
      <c r="B331" s="176"/>
      <c r="J331" s="177"/>
      <c r="K331" s="177"/>
      <c r="L331" s="177"/>
      <c r="M331" s="177"/>
    </row>
    <row r="332" spans="1:13" s="161" customFormat="1">
      <c r="A332" s="176"/>
      <c r="B332" s="176"/>
      <c r="J332" s="177"/>
      <c r="K332" s="177"/>
      <c r="L332" s="177"/>
      <c r="M332" s="177"/>
    </row>
    <row r="333" spans="1:13" s="161" customFormat="1">
      <c r="A333" s="176"/>
      <c r="B333" s="176"/>
      <c r="J333" s="177"/>
      <c r="K333" s="177"/>
      <c r="L333" s="177"/>
      <c r="M333" s="177"/>
    </row>
    <row r="334" spans="1:13" s="161" customFormat="1">
      <c r="A334" s="176"/>
      <c r="B334" s="176"/>
      <c r="J334" s="177"/>
      <c r="K334" s="177"/>
      <c r="L334" s="177"/>
      <c r="M334" s="177"/>
    </row>
    <row r="335" spans="1:13" s="161" customFormat="1">
      <c r="A335" s="176"/>
      <c r="B335" s="176"/>
      <c r="J335" s="177"/>
      <c r="K335" s="177"/>
      <c r="L335" s="177"/>
      <c r="M335" s="177"/>
    </row>
    <row r="336" spans="1:13" s="161" customFormat="1">
      <c r="A336" s="176"/>
      <c r="B336" s="176"/>
      <c r="J336" s="177"/>
      <c r="K336" s="177"/>
      <c r="L336" s="177"/>
      <c r="M336" s="177"/>
    </row>
    <row r="337" spans="1:13" s="161" customFormat="1">
      <c r="A337" s="176"/>
      <c r="B337" s="176"/>
      <c r="J337" s="177"/>
      <c r="K337" s="177"/>
      <c r="L337" s="177"/>
      <c r="M337" s="177"/>
    </row>
    <row r="338" spans="1:13" s="161" customFormat="1">
      <c r="A338" s="176"/>
      <c r="B338" s="176"/>
      <c r="J338" s="177"/>
      <c r="K338" s="177"/>
      <c r="L338" s="177"/>
      <c r="M338" s="177"/>
    </row>
    <row r="339" spans="1:13" s="161" customFormat="1">
      <c r="A339" s="176"/>
      <c r="B339" s="176"/>
      <c r="J339" s="177"/>
      <c r="K339" s="177"/>
      <c r="L339" s="177"/>
      <c r="M339" s="177"/>
    </row>
    <row r="340" spans="1:13" s="161" customFormat="1">
      <c r="A340" s="176"/>
      <c r="B340" s="176"/>
      <c r="J340" s="177"/>
      <c r="K340" s="177"/>
      <c r="L340" s="177"/>
      <c r="M340" s="177"/>
    </row>
    <row r="341" spans="1:13" s="161" customFormat="1">
      <c r="A341" s="176"/>
      <c r="B341" s="176"/>
      <c r="J341" s="177"/>
      <c r="K341" s="177"/>
      <c r="L341" s="177"/>
      <c r="M341" s="177"/>
    </row>
    <row r="342" spans="1:13" s="161" customFormat="1">
      <c r="A342" s="176"/>
      <c r="B342" s="176"/>
      <c r="J342" s="177"/>
      <c r="K342" s="177"/>
      <c r="L342" s="177"/>
      <c r="M342" s="177"/>
    </row>
    <row r="343" spans="1:13" s="161" customFormat="1">
      <c r="A343" s="176"/>
      <c r="B343" s="176"/>
      <c r="J343" s="177"/>
      <c r="K343" s="177"/>
      <c r="L343" s="177"/>
      <c r="M343" s="177"/>
    </row>
    <row r="344" spans="1:13" s="161" customFormat="1">
      <c r="A344" s="176"/>
      <c r="B344" s="176"/>
      <c r="J344" s="177"/>
      <c r="K344" s="177"/>
      <c r="L344" s="177"/>
      <c r="M344" s="177"/>
    </row>
    <row r="345" spans="1:13" s="161" customFormat="1">
      <c r="A345" s="176"/>
      <c r="B345" s="176"/>
      <c r="J345" s="177"/>
      <c r="K345" s="177"/>
      <c r="L345" s="177"/>
      <c r="M345" s="177"/>
    </row>
    <row r="346" spans="1:13" s="161" customFormat="1">
      <c r="A346" s="176"/>
      <c r="B346" s="176"/>
      <c r="J346" s="177"/>
      <c r="K346" s="177"/>
      <c r="L346" s="177"/>
      <c r="M346" s="177"/>
    </row>
    <row r="347" spans="1:13" s="161" customFormat="1">
      <c r="A347" s="176"/>
      <c r="B347" s="176"/>
      <c r="J347" s="177"/>
      <c r="K347" s="177"/>
      <c r="L347" s="177"/>
      <c r="M347" s="177"/>
    </row>
    <row r="348" spans="1:13" s="161" customFormat="1">
      <c r="A348" s="176"/>
      <c r="B348" s="176"/>
      <c r="J348" s="177"/>
      <c r="K348" s="177"/>
      <c r="L348" s="177"/>
      <c r="M348" s="177"/>
    </row>
    <row r="349" spans="1:13" s="161" customFormat="1">
      <c r="A349" s="176"/>
      <c r="B349" s="176"/>
      <c r="J349" s="177"/>
      <c r="K349" s="177"/>
      <c r="L349" s="177"/>
      <c r="M349" s="177"/>
    </row>
    <row r="350" spans="1:13" s="161" customFormat="1">
      <c r="A350" s="176"/>
      <c r="B350" s="176"/>
      <c r="J350" s="177"/>
      <c r="K350" s="177"/>
      <c r="L350" s="177"/>
      <c r="M350" s="177"/>
    </row>
    <row r="351" spans="1:13" s="161" customFormat="1">
      <c r="A351" s="176"/>
      <c r="B351" s="176"/>
      <c r="J351" s="177"/>
      <c r="K351" s="177"/>
      <c r="L351" s="177"/>
      <c r="M351" s="177"/>
    </row>
    <row r="352" spans="1:13" s="161" customFormat="1">
      <c r="A352" s="176"/>
      <c r="B352" s="176"/>
      <c r="J352" s="177"/>
      <c r="K352" s="177"/>
      <c r="L352" s="177"/>
      <c r="M352" s="177"/>
    </row>
    <row r="353" spans="1:13" s="161" customFormat="1">
      <c r="A353" s="176"/>
      <c r="B353" s="176"/>
      <c r="J353" s="177"/>
      <c r="K353" s="177"/>
      <c r="L353" s="177"/>
      <c r="M353" s="177"/>
    </row>
    <row r="354" spans="1:13" s="161" customFormat="1">
      <c r="A354" s="176"/>
      <c r="B354" s="176"/>
      <c r="J354" s="177"/>
      <c r="K354" s="177"/>
      <c r="L354" s="177"/>
      <c r="M354" s="177"/>
    </row>
    <row r="355" spans="1:13" s="161" customFormat="1">
      <c r="A355" s="176"/>
      <c r="B355" s="176"/>
      <c r="J355" s="177"/>
      <c r="K355" s="177"/>
      <c r="L355" s="177"/>
      <c r="M355" s="177"/>
    </row>
    <row r="356" spans="1:13" s="161" customFormat="1">
      <c r="A356" s="176"/>
      <c r="B356" s="176"/>
      <c r="J356" s="177"/>
      <c r="K356" s="177"/>
      <c r="L356" s="177"/>
      <c r="M356" s="177"/>
    </row>
    <row r="357" spans="1:13" s="161" customFormat="1">
      <c r="A357" s="176"/>
      <c r="B357" s="176"/>
      <c r="J357" s="177"/>
      <c r="K357" s="177"/>
      <c r="L357" s="177"/>
      <c r="M357" s="177"/>
    </row>
    <row r="358" spans="1:13" s="161" customFormat="1">
      <c r="A358" s="176"/>
      <c r="B358" s="176"/>
      <c r="J358" s="177"/>
      <c r="K358" s="177"/>
      <c r="L358" s="177"/>
      <c r="M358" s="177"/>
    </row>
    <row r="359" spans="1:13" s="161" customFormat="1">
      <c r="A359" s="176"/>
      <c r="B359" s="176"/>
      <c r="J359" s="177"/>
      <c r="K359" s="177"/>
      <c r="L359" s="177"/>
      <c r="M359" s="177"/>
    </row>
    <row r="360" spans="1:13" s="161" customFormat="1">
      <c r="A360" s="176"/>
      <c r="B360" s="176"/>
      <c r="J360" s="177"/>
      <c r="K360" s="177"/>
      <c r="L360" s="177"/>
      <c r="M360" s="177"/>
    </row>
    <row r="361" spans="1:13" s="161" customFormat="1">
      <c r="A361" s="176"/>
      <c r="B361" s="176"/>
      <c r="J361" s="177"/>
      <c r="K361" s="177"/>
      <c r="L361" s="177"/>
      <c r="M361" s="177"/>
    </row>
    <row r="362" spans="1:13" s="161" customFormat="1">
      <c r="A362" s="176"/>
      <c r="B362" s="176"/>
      <c r="J362" s="177"/>
      <c r="K362" s="177"/>
      <c r="L362" s="177"/>
      <c r="M362" s="177"/>
    </row>
    <row r="363" spans="1:13" s="161" customFormat="1">
      <c r="A363" s="176"/>
      <c r="B363" s="176"/>
      <c r="J363" s="177"/>
      <c r="K363" s="177"/>
      <c r="L363" s="177"/>
      <c r="M363" s="177"/>
    </row>
    <row r="364" spans="1:13" s="161" customFormat="1">
      <c r="A364" s="176"/>
      <c r="B364" s="176"/>
      <c r="J364" s="177"/>
      <c r="K364" s="177"/>
      <c r="L364" s="177"/>
      <c r="M364" s="177"/>
    </row>
    <row r="365" spans="1:13" s="161" customFormat="1">
      <c r="A365" s="176"/>
      <c r="B365" s="176"/>
      <c r="J365" s="177"/>
      <c r="K365" s="177"/>
      <c r="L365" s="177"/>
      <c r="M365" s="177"/>
    </row>
    <row r="366" spans="1:13" s="161" customFormat="1">
      <c r="A366" s="176"/>
      <c r="B366" s="176"/>
      <c r="J366" s="177"/>
      <c r="K366" s="177"/>
      <c r="L366" s="177"/>
      <c r="M366" s="177"/>
    </row>
    <row r="367" spans="1:13" s="161" customFormat="1">
      <c r="A367" s="176"/>
      <c r="B367" s="176"/>
      <c r="J367" s="177"/>
      <c r="K367" s="177"/>
      <c r="L367" s="177"/>
      <c r="M367" s="177"/>
    </row>
    <row r="368" spans="1:13" s="161" customFormat="1">
      <c r="A368" s="176"/>
      <c r="B368" s="176"/>
      <c r="J368" s="177"/>
      <c r="K368" s="177"/>
      <c r="L368" s="177"/>
      <c r="M368" s="177"/>
    </row>
    <row r="369" spans="1:13" s="161" customFormat="1">
      <c r="A369" s="176"/>
      <c r="B369" s="176"/>
      <c r="J369" s="177"/>
      <c r="K369" s="177"/>
      <c r="L369" s="177"/>
      <c r="M369" s="177"/>
    </row>
    <row r="370" spans="1:13" s="161" customFormat="1">
      <c r="A370" s="176"/>
      <c r="B370" s="176"/>
      <c r="J370" s="177"/>
      <c r="K370" s="177"/>
      <c r="L370" s="177"/>
      <c r="M370" s="177"/>
    </row>
    <row r="371" spans="1:13" s="161" customFormat="1">
      <c r="A371" s="176"/>
      <c r="B371" s="176"/>
      <c r="J371" s="177"/>
      <c r="K371" s="177"/>
      <c r="L371" s="177"/>
      <c r="M371" s="177"/>
    </row>
    <row r="372" spans="1:13" s="161" customFormat="1">
      <c r="A372" s="176"/>
      <c r="B372" s="176"/>
      <c r="J372" s="177"/>
      <c r="K372" s="177"/>
      <c r="L372" s="177"/>
      <c r="M372" s="177"/>
    </row>
    <row r="373" spans="1:13" s="161" customFormat="1">
      <c r="A373" s="176"/>
      <c r="B373" s="176"/>
      <c r="J373" s="177"/>
      <c r="K373" s="177"/>
      <c r="L373" s="177"/>
      <c r="M373" s="177"/>
    </row>
    <row r="374" spans="1:13" s="161" customFormat="1">
      <c r="A374" s="176"/>
      <c r="B374" s="176"/>
      <c r="J374" s="177"/>
      <c r="K374" s="177"/>
      <c r="L374" s="177"/>
      <c r="M374" s="177"/>
    </row>
    <row r="375" spans="1:13" s="161" customFormat="1">
      <c r="A375" s="176"/>
      <c r="B375" s="176"/>
      <c r="J375" s="177"/>
      <c r="K375" s="177"/>
      <c r="L375" s="177"/>
      <c r="M375" s="177"/>
    </row>
    <row r="376" spans="1:13" s="161" customFormat="1">
      <c r="A376" s="176"/>
      <c r="B376" s="176"/>
      <c r="J376" s="177"/>
      <c r="K376" s="177"/>
      <c r="L376" s="177"/>
      <c r="M376" s="177"/>
    </row>
    <row r="377" spans="1:13" s="161" customFormat="1">
      <c r="A377" s="176"/>
      <c r="B377" s="176"/>
      <c r="J377" s="177"/>
      <c r="K377" s="177"/>
      <c r="L377" s="177"/>
      <c r="M377" s="177"/>
    </row>
    <row r="378" spans="1:13" s="161" customFormat="1">
      <c r="A378" s="176"/>
      <c r="B378" s="176"/>
      <c r="J378" s="177"/>
      <c r="K378" s="177"/>
      <c r="L378" s="177"/>
      <c r="M378" s="177"/>
    </row>
    <row r="379" spans="1:13" s="161" customFormat="1">
      <c r="A379" s="176"/>
      <c r="B379" s="176"/>
      <c r="J379" s="177"/>
      <c r="K379" s="177"/>
      <c r="L379" s="177"/>
      <c r="M379" s="177"/>
    </row>
    <row r="380" spans="1:13" s="161" customFormat="1">
      <c r="A380" s="176"/>
      <c r="B380" s="176"/>
      <c r="J380" s="177"/>
      <c r="K380" s="177"/>
      <c r="L380" s="177"/>
      <c r="M380" s="177"/>
    </row>
    <row r="381" spans="1:13" s="161" customFormat="1">
      <c r="A381" s="176"/>
      <c r="B381" s="176"/>
      <c r="J381" s="177"/>
      <c r="K381" s="177"/>
      <c r="L381" s="177"/>
      <c r="M381" s="177"/>
    </row>
    <row r="382" spans="1:13" s="161" customFormat="1">
      <c r="A382" s="176"/>
      <c r="B382" s="176"/>
      <c r="J382" s="177"/>
      <c r="K382" s="177"/>
      <c r="L382" s="177"/>
      <c r="M382" s="177"/>
    </row>
    <row r="383" spans="1:13" s="161" customFormat="1">
      <c r="A383" s="176"/>
      <c r="B383" s="176"/>
      <c r="J383" s="177"/>
      <c r="K383" s="177"/>
      <c r="L383" s="177"/>
      <c r="M383" s="177"/>
    </row>
    <row r="384" spans="1:13" s="161" customFormat="1">
      <c r="A384" s="176"/>
      <c r="B384" s="176"/>
      <c r="J384" s="177"/>
      <c r="K384" s="177"/>
      <c r="L384" s="177"/>
      <c r="M384" s="177"/>
    </row>
    <row r="385" spans="1:13" s="161" customFormat="1">
      <c r="A385" s="176"/>
      <c r="B385" s="176"/>
      <c r="J385" s="177"/>
      <c r="K385" s="177"/>
      <c r="L385" s="177"/>
      <c r="M385" s="177"/>
    </row>
    <row r="386" spans="1:13" s="161" customFormat="1">
      <c r="A386" s="176"/>
      <c r="B386" s="176"/>
      <c r="J386" s="177"/>
      <c r="K386" s="177"/>
      <c r="L386" s="177"/>
      <c r="M386" s="177"/>
    </row>
    <row r="387" spans="1:13" s="161" customFormat="1">
      <c r="A387" s="176"/>
      <c r="B387" s="176"/>
      <c r="J387" s="177"/>
      <c r="K387" s="177"/>
      <c r="L387" s="177"/>
      <c r="M387" s="177"/>
    </row>
    <row r="388" spans="1:13" s="161" customFormat="1">
      <c r="A388" s="176"/>
      <c r="B388" s="176"/>
      <c r="J388" s="177"/>
      <c r="K388" s="177"/>
      <c r="L388" s="177"/>
      <c r="M388" s="177"/>
    </row>
    <row r="389" spans="1:13" s="161" customFormat="1">
      <c r="A389" s="176"/>
      <c r="B389" s="176"/>
      <c r="J389" s="177"/>
      <c r="K389" s="177"/>
      <c r="L389" s="177"/>
      <c r="M389" s="177"/>
    </row>
    <row r="390" spans="1:13" s="161" customFormat="1">
      <c r="A390" s="176"/>
      <c r="B390" s="176"/>
      <c r="J390" s="177"/>
      <c r="K390" s="177"/>
      <c r="L390" s="177"/>
      <c r="M390" s="177"/>
    </row>
    <row r="391" spans="1:13" s="161" customFormat="1">
      <c r="A391" s="176"/>
      <c r="B391" s="176"/>
      <c r="J391" s="177"/>
      <c r="K391" s="177"/>
      <c r="L391" s="177"/>
      <c r="M391" s="177"/>
    </row>
    <row r="392" spans="1:13" s="161" customFormat="1">
      <c r="A392" s="176"/>
      <c r="B392" s="176"/>
      <c r="J392" s="177"/>
      <c r="K392" s="177"/>
      <c r="L392" s="177"/>
      <c r="M392" s="177"/>
    </row>
    <row r="393" spans="1:13" s="161" customFormat="1">
      <c r="A393" s="176"/>
      <c r="B393" s="176"/>
      <c r="J393" s="177"/>
      <c r="K393" s="177"/>
      <c r="L393" s="177"/>
      <c r="M393" s="177"/>
    </row>
    <row r="394" spans="1:13" s="161" customFormat="1">
      <c r="A394" s="176"/>
      <c r="B394" s="176"/>
      <c r="J394" s="177"/>
      <c r="K394" s="177"/>
      <c r="L394" s="177"/>
      <c r="M394" s="177"/>
    </row>
    <row r="395" spans="1:13" s="161" customFormat="1">
      <c r="A395" s="176"/>
      <c r="B395" s="176"/>
      <c r="J395" s="177"/>
      <c r="K395" s="177"/>
      <c r="L395" s="177"/>
      <c r="M395" s="177"/>
    </row>
    <row r="396" spans="1:13" s="161" customFormat="1">
      <c r="A396" s="176"/>
      <c r="B396" s="176"/>
      <c r="J396" s="177"/>
      <c r="K396" s="177"/>
      <c r="L396" s="177"/>
      <c r="M396" s="177"/>
    </row>
    <row r="397" spans="1:13" s="161" customFormat="1">
      <c r="A397" s="176"/>
      <c r="B397" s="176"/>
      <c r="J397" s="177"/>
      <c r="K397" s="177"/>
      <c r="L397" s="177"/>
      <c r="M397" s="177"/>
    </row>
    <row r="398" spans="1:13" s="161" customFormat="1">
      <c r="A398" s="176"/>
      <c r="B398" s="176"/>
      <c r="J398" s="177"/>
      <c r="K398" s="177"/>
      <c r="L398" s="177"/>
      <c r="M398" s="177"/>
    </row>
    <row r="399" spans="1:13" s="161" customFormat="1">
      <c r="A399" s="176"/>
      <c r="B399" s="176"/>
      <c r="J399" s="177"/>
      <c r="K399" s="177"/>
      <c r="L399" s="177"/>
      <c r="M399" s="177"/>
    </row>
    <row r="400" spans="1:13" s="161" customFormat="1">
      <c r="A400" s="176"/>
      <c r="B400" s="176"/>
      <c r="J400" s="177"/>
      <c r="K400" s="177"/>
      <c r="L400" s="177"/>
      <c r="M400" s="177"/>
    </row>
    <row r="401" spans="1:13" s="161" customFormat="1">
      <c r="A401" s="176"/>
      <c r="B401" s="176"/>
      <c r="J401" s="177"/>
      <c r="K401" s="177"/>
      <c r="L401" s="177"/>
      <c r="M401" s="177"/>
    </row>
    <row r="402" spans="1:13" s="161" customFormat="1">
      <c r="A402" s="176"/>
      <c r="B402" s="176"/>
      <c r="J402" s="177"/>
      <c r="K402" s="177"/>
      <c r="L402" s="177"/>
      <c r="M402" s="177"/>
    </row>
    <row r="403" spans="1:13" s="161" customFormat="1">
      <c r="A403" s="176"/>
      <c r="B403" s="176"/>
      <c r="J403" s="177"/>
      <c r="K403" s="177"/>
      <c r="L403" s="177"/>
      <c r="M403" s="177"/>
    </row>
    <row r="404" spans="1:13" s="161" customFormat="1">
      <c r="A404" s="176"/>
      <c r="B404" s="176"/>
      <c r="J404" s="177"/>
      <c r="K404" s="177"/>
      <c r="L404" s="177"/>
      <c r="M404" s="177"/>
    </row>
    <row r="405" spans="1:13" s="161" customFormat="1">
      <c r="A405" s="176"/>
      <c r="B405" s="176"/>
      <c r="J405" s="177"/>
      <c r="K405" s="177"/>
      <c r="L405" s="177"/>
      <c r="M405" s="177"/>
    </row>
    <row r="406" spans="1:13" s="161" customFormat="1">
      <c r="A406" s="176"/>
      <c r="B406" s="176"/>
      <c r="J406" s="177"/>
      <c r="K406" s="177"/>
      <c r="L406" s="177"/>
      <c r="M406" s="177"/>
    </row>
    <row r="407" spans="1:13" s="161" customFormat="1">
      <c r="A407" s="176"/>
      <c r="B407" s="176"/>
      <c r="J407" s="177"/>
      <c r="K407" s="177"/>
      <c r="L407" s="177"/>
      <c r="M407" s="177"/>
    </row>
    <row r="408" spans="1:13" s="161" customFormat="1">
      <c r="A408" s="176"/>
      <c r="B408" s="176"/>
      <c r="J408" s="177"/>
      <c r="K408" s="177"/>
      <c r="L408" s="177"/>
      <c r="M408" s="177"/>
    </row>
    <row r="409" spans="1:13" s="161" customFormat="1">
      <c r="A409" s="176"/>
      <c r="B409" s="176"/>
      <c r="J409" s="177"/>
      <c r="K409" s="177"/>
      <c r="L409" s="177"/>
      <c r="M409" s="177"/>
    </row>
    <row r="410" spans="1:13" s="161" customFormat="1">
      <c r="A410" s="176"/>
      <c r="B410" s="176"/>
      <c r="J410" s="177"/>
      <c r="K410" s="177"/>
      <c r="L410" s="177"/>
      <c r="M410" s="177"/>
    </row>
    <row r="411" spans="1:13" s="161" customFormat="1">
      <c r="A411" s="176"/>
      <c r="B411" s="176"/>
      <c r="J411" s="177"/>
      <c r="K411" s="177"/>
      <c r="L411" s="177"/>
      <c r="M411" s="177"/>
    </row>
    <row r="412" spans="1:13" s="161" customFormat="1">
      <c r="A412" s="176"/>
      <c r="B412" s="176"/>
      <c r="J412" s="177"/>
      <c r="K412" s="177"/>
      <c r="L412" s="177"/>
      <c r="M412" s="177"/>
    </row>
    <row r="413" spans="1:13" s="161" customFormat="1">
      <c r="A413" s="176"/>
      <c r="B413" s="176"/>
      <c r="J413" s="177"/>
      <c r="K413" s="177"/>
      <c r="L413" s="177"/>
      <c r="M413" s="177"/>
    </row>
    <row r="414" spans="1:13" s="161" customFormat="1">
      <c r="A414" s="176"/>
      <c r="B414" s="176"/>
      <c r="J414" s="177"/>
      <c r="K414" s="177"/>
      <c r="L414" s="177"/>
      <c r="M414" s="177"/>
    </row>
    <row r="415" spans="1:13" s="161" customFormat="1">
      <c r="A415" s="176"/>
      <c r="B415" s="176"/>
      <c r="J415" s="177"/>
      <c r="K415" s="177"/>
      <c r="L415" s="177"/>
      <c r="M415" s="177"/>
    </row>
    <row r="416" spans="1:13" s="161" customFormat="1">
      <c r="A416" s="176"/>
      <c r="B416" s="176"/>
      <c r="J416" s="177"/>
      <c r="K416" s="177"/>
      <c r="L416" s="177"/>
      <c r="M416" s="177"/>
    </row>
    <row r="417" spans="1:13" s="161" customFormat="1">
      <c r="A417" s="176"/>
      <c r="B417" s="176"/>
      <c r="J417" s="177"/>
      <c r="K417" s="177"/>
      <c r="L417" s="177"/>
      <c r="M417" s="177"/>
    </row>
    <row r="418" spans="1:13" s="161" customFormat="1">
      <c r="A418" s="176"/>
      <c r="B418" s="176"/>
      <c r="J418" s="177"/>
      <c r="K418" s="177"/>
      <c r="L418" s="177"/>
      <c r="M418" s="177"/>
    </row>
    <row r="419" spans="1:13" s="161" customFormat="1">
      <c r="A419" s="176"/>
      <c r="B419" s="176"/>
      <c r="J419" s="177"/>
      <c r="K419" s="177"/>
      <c r="L419" s="177"/>
      <c r="M419" s="177"/>
    </row>
    <row r="420" spans="1:13" s="161" customFormat="1">
      <c r="A420" s="176"/>
      <c r="B420" s="176"/>
      <c r="J420" s="177"/>
      <c r="K420" s="177"/>
      <c r="L420" s="177"/>
      <c r="M420" s="177"/>
    </row>
    <row r="421" spans="1:13" s="161" customFormat="1">
      <c r="A421" s="176"/>
      <c r="B421" s="176"/>
      <c r="J421" s="177"/>
      <c r="K421" s="177"/>
      <c r="L421" s="177"/>
      <c r="M421" s="177"/>
    </row>
    <row r="422" spans="1:13" s="161" customFormat="1">
      <c r="A422" s="176"/>
      <c r="B422" s="176"/>
      <c r="J422" s="177"/>
      <c r="K422" s="177"/>
      <c r="L422" s="177"/>
      <c r="M422" s="177"/>
    </row>
    <row r="423" spans="1:13" s="161" customFormat="1">
      <c r="A423" s="176"/>
      <c r="B423" s="176"/>
      <c r="J423" s="177"/>
      <c r="K423" s="177"/>
      <c r="L423" s="177"/>
      <c r="M423" s="177"/>
    </row>
    <row r="424" spans="1:13" s="161" customFormat="1">
      <c r="A424" s="176"/>
      <c r="B424" s="176"/>
      <c r="J424" s="177"/>
      <c r="K424" s="177"/>
      <c r="L424" s="177"/>
      <c r="M424" s="177"/>
    </row>
    <row r="425" spans="1:13" s="161" customFormat="1">
      <c r="A425" s="176"/>
      <c r="B425" s="176"/>
      <c r="J425" s="177"/>
      <c r="K425" s="177"/>
      <c r="L425" s="177"/>
      <c r="M425" s="177"/>
    </row>
    <row r="426" spans="1:13" s="161" customFormat="1">
      <c r="A426" s="176"/>
      <c r="B426" s="176"/>
      <c r="J426" s="177"/>
      <c r="K426" s="177"/>
      <c r="L426" s="177"/>
      <c r="M426" s="177"/>
    </row>
    <row r="427" spans="1:13" s="161" customFormat="1">
      <c r="A427" s="176"/>
      <c r="B427" s="176"/>
      <c r="J427" s="177"/>
      <c r="K427" s="177"/>
      <c r="L427" s="177"/>
      <c r="M427" s="177"/>
    </row>
    <row r="428" spans="1:13" s="161" customFormat="1">
      <c r="A428" s="176"/>
      <c r="B428" s="176"/>
      <c r="J428" s="177"/>
      <c r="K428" s="177"/>
      <c r="L428" s="177"/>
      <c r="M428" s="177"/>
    </row>
    <row r="429" spans="1:13" s="161" customFormat="1">
      <c r="A429" s="176"/>
      <c r="B429" s="176"/>
      <c r="J429" s="177"/>
      <c r="K429" s="177"/>
      <c r="L429" s="177"/>
      <c r="M429" s="177"/>
    </row>
    <row r="430" spans="1:13" s="161" customFormat="1">
      <c r="A430" s="176"/>
      <c r="B430" s="176"/>
      <c r="J430" s="177"/>
      <c r="K430" s="177"/>
      <c r="L430" s="177"/>
      <c r="M430" s="177"/>
    </row>
    <row r="431" spans="1:13" s="161" customFormat="1">
      <c r="A431" s="176"/>
      <c r="B431" s="176"/>
      <c r="J431" s="177"/>
      <c r="K431" s="177"/>
      <c r="L431" s="177"/>
      <c r="M431" s="177"/>
    </row>
    <row r="432" spans="1:13" s="161" customFormat="1">
      <c r="A432" s="176"/>
      <c r="B432" s="176"/>
      <c r="J432" s="177"/>
      <c r="K432" s="177"/>
      <c r="L432" s="177"/>
      <c r="M432" s="177"/>
    </row>
    <row r="433" spans="1:13" s="161" customFormat="1">
      <c r="A433" s="176"/>
      <c r="B433" s="176"/>
      <c r="J433" s="177"/>
      <c r="K433" s="177"/>
      <c r="L433" s="177"/>
      <c r="M433" s="177"/>
    </row>
    <row r="434" spans="1:13" s="161" customFormat="1">
      <c r="A434" s="176"/>
      <c r="B434" s="176"/>
      <c r="J434" s="177"/>
      <c r="K434" s="177"/>
      <c r="L434" s="177"/>
      <c r="M434" s="177"/>
    </row>
    <row r="435" spans="1:13" s="161" customFormat="1">
      <c r="A435" s="176"/>
      <c r="B435" s="176"/>
      <c r="J435" s="177"/>
      <c r="K435" s="177"/>
      <c r="L435" s="177"/>
      <c r="M435" s="177"/>
    </row>
    <row r="436" spans="1:13" s="161" customFormat="1">
      <c r="A436" s="176"/>
      <c r="B436" s="176"/>
      <c r="J436" s="177"/>
      <c r="K436" s="177"/>
      <c r="L436" s="177"/>
      <c r="M436" s="177"/>
    </row>
    <row r="437" spans="1:13" s="161" customFormat="1">
      <c r="A437" s="176"/>
      <c r="B437" s="176"/>
      <c r="J437" s="177"/>
      <c r="K437" s="177"/>
      <c r="L437" s="177"/>
      <c r="M437" s="177"/>
    </row>
    <row r="438" spans="1:13" s="161" customFormat="1">
      <c r="A438" s="176"/>
      <c r="B438" s="176"/>
      <c r="J438" s="177"/>
      <c r="K438" s="177"/>
      <c r="L438" s="177"/>
      <c r="M438" s="177"/>
    </row>
    <row r="439" spans="1:13" s="161" customFormat="1">
      <c r="A439" s="176"/>
      <c r="B439" s="176"/>
      <c r="J439" s="177"/>
      <c r="K439" s="177"/>
      <c r="L439" s="177"/>
      <c r="M439" s="177"/>
    </row>
    <row r="440" spans="1:13" s="161" customFormat="1">
      <c r="A440" s="176"/>
      <c r="B440" s="176"/>
      <c r="J440" s="177"/>
      <c r="K440" s="177"/>
      <c r="L440" s="177"/>
      <c r="M440" s="177"/>
    </row>
    <row r="441" spans="1:13" s="161" customFormat="1">
      <c r="A441" s="176"/>
      <c r="B441" s="176"/>
      <c r="J441" s="177"/>
      <c r="K441" s="177"/>
      <c r="L441" s="177"/>
      <c r="M441" s="177"/>
    </row>
    <row r="442" spans="1:13" s="161" customFormat="1">
      <c r="A442" s="176"/>
      <c r="B442" s="176"/>
      <c r="J442" s="177"/>
      <c r="K442" s="177"/>
      <c r="L442" s="177"/>
      <c r="M442" s="177"/>
    </row>
    <row r="443" spans="1:13" s="161" customFormat="1">
      <c r="A443" s="176"/>
      <c r="B443" s="176"/>
      <c r="J443" s="177"/>
      <c r="K443" s="177"/>
      <c r="L443" s="177"/>
      <c r="M443" s="177"/>
    </row>
    <row r="444" spans="1:13" s="161" customFormat="1">
      <c r="A444" s="176"/>
      <c r="B444" s="176"/>
      <c r="J444" s="177"/>
      <c r="K444" s="177"/>
      <c r="L444" s="177"/>
      <c r="M444" s="177"/>
    </row>
    <row r="445" spans="1:13" s="161" customFormat="1">
      <c r="A445" s="176"/>
      <c r="B445" s="176"/>
      <c r="J445" s="177"/>
      <c r="K445" s="177"/>
      <c r="L445" s="177"/>
      <c r="M445" s="177"/>
    </row>
    <row r="446" spans="1:13" s="161" customFormat="1">
      <c r="A446" s="176"/>
      <c r="B446" s="176"/>
      <c r="J446" s="177"/>
      <c r="K446" s="177"/>
      <c r="L446" s="177"/>
      <c r="M446" s="177"/>
    </row>
    <row r="447" spans="1:13" s="161" customFormat="1">
      <c r="A447" s="176"/>
      <c r="B447" s="176"/>
      <c r="J447" s="177"/>
      <c r="K447" s="177"/>
      <c r="L447" s="177"/>
      <c r="M447" s="177"/>
    </row>
    <row r="448" spans="1:13" s="161" customFormat="1">
      <c r="A448" s="176"/>
      <c r="B448" s="176"/>
      <c r="J448" s="177"/>
      <c r="K448" s="177"/>
      <c r="L448" s="177"/>
      <c r="M448" s="177"/>
    </row>
    <row r="449" spans="1:13" s="161" customFormat="1">
      <c r="A449" s="176"/>
      <c r="B449" s="176"/>
      <c r="J449" s="177"/>
      <c r="K449" s="177"/>
      <c r="L449" s="177"/>
      <c r="M449" s="177"/>
    </row>
    <row r="450" spans="1:13" s="161" customFormat="1">
      <c r="A450" s="176"/>
      <c r="B450" s="176"/>
      <c r="J450" s="177"/>
      <c r="K450" s="177"/>
      <c r="L450" s="177"/>
      <c r="M450" s="177"/>
    </row>
    <row r="451" spans="1:13" s="161" customFormat="1">
      <c r="A451" s="176"/>
      <c r="B451" s="176"/>
      <c r="J451" s="177"/>
      <c r="K451" s="177"/>
      <c r="L451" s="177"/>
      <c r="M451" s="177"/>
    </row>
    <row r="452" spans="1:13" s="161" customFormat="1">
      <c r="A452" s="176"/>
      <c r="B452" s="176"/>
      <c r="J452" s="177"/>
      <c r="K452" s="177"/>
      <c r="L452" s="177"/>
      <c r="M452" s="177"/>
    </row>
    <row r="453" spans="1:13" s="161" customFormat="1">
      <c r="A453" s="176"/>
      <c r="B453" s="176"/>
      <c r="J453" s="177"/>
      <c r="K453" s="177"/>
      <c r="L453" s="177"/>
      <c r="M453" s="177"/>
    </row>
    <row r="454" spans="1:13" s="161" customFormat="1">
      <c r="A454" s="176"/>
      <c r="B454" s="176"/>
      <c r="J454" s="177"/>
      <c r="K454" s="177"/>
      <c r="L454" s="177"/>
      <c r="M454" s="177"/>
    </row>
    <row r="455" spans="1:13" s="161" customFormat="1">
      <c r="A455" s="176"/>
      <c r="B455" s="176"/>
      <c r="J455" s="177"/>
      <c r="K455" s="177"/>
      <c r="L455" s="177"/>
      <c r="M455" s="177"/>
    </row>
    <row r="456" spans="1:13" s="161" customFormat="1">
      <c r="A456" s="176"/>
      <c r="B456" s="176"/>
      <c r="J456" s="177"/>
      <c r="K456" s="177"/>
      <c r="L456" s="177"/>
      <c r="M456" s="177"/>
    </row>
    <row r="457" spans="1:13" s="161" customFormat="1">
      <c r="A457" s="176"/>
      <c r="B457" s="176"/>
      <c r="J457" s="177"/>
      <c r="K457" s="177"/>
      <c r="L457" s="177"/>
      <c r="M457" s="177"/>
    </row>
    <row r="458" spans="1:13" s="161" customFormat="1">
      <c r="A458" s="176"/>
      <c r="B458" s="176"/>
      <c r="J458" s="177"/>
      <c r="K458" s="177"/>
      <c r="L458" s="177"/>
      <c r="M458" s="177"/>
    </row>
    <row r="459" spans="1:13" s="161" customFormat="1">
      <c r="A459" s="176"/>
      <c r="B459" s="176"/>
      <c r="J459" s="177"/>
      <c r="K459" s="177"/>
      <c r="L459" s="177"/>
      <c r="M459" s="177"/>
    </row>
    <row r="460" spans="1:13" s="161" customFormat="1">
      <c r="A460" s="176"/>
      <c r="B460" s="176"/>
      <c r="J460" s="177"/>
      <c r="K460" s="177"/>
      <c r="L460" s="177"/>
      <c r="M460" s="177"/>
    </row>
    <row r="461" spans="1:13" s="161" customFormat="1">
      <c r="A461" s="176"/>
      <c r="B461" s="176"/>
      <c r="J461" s="177"/>
      <c r="K461" s="177"/>
      <c r="L461" s="177"/>
      <c r="M461" s="177"/>
    </row>
    <row r="462" spans="1:13" s="161" customFormat="1">
      <c r="A462" s="176"/>
      <c r="B462" s="176"/>
      <c r="J462" s="177"/>
      <c r="K462" s="177"/>
      <c r="L462" s="177"/>
      <c r="M462" s="177"/>
    </row>
    <row r="463" spans="1:13" s="161" customFormat="1">
      <c r="A463" s="176"/>
      <c r="B463" s="176"/>
      <c r="J463" s="177"/>
      <c r="K463" s="177"/>
      <c r="L463" s="177"/>
      <c r="M463" s="177"/>
    </row>
    <row r="464" spans="1:13" s="161" customFormat="1">
      <c r="A464" s="176"/>
      <c r="B464" s="176"/>
      <c r="J464" s="177"/>
      <c r="K464" s="177"/>
      <c r="L464" s="177"/>
      <c r="M464" s="177"/>
    </row>
    <row r="465" spans="1:13" s="161" customFormat="1">
      <c r="A465" s="176"/>
      <c r="B465" s="176"/>
      <c r="J465" s="177"/>
      <c r="K465" s="177"/>
      <c r="L465" s="177"/>
      <c r="M465" s="177"/>
    </row>
    <row r="466" spans="1:13" s="161" customFormat="1">
      <c r="A466" s="176"/>
      <c r="B466" s="176"/>
      <c r="J466" s="177"/>
      <c r="K466" s="177"/>
      <c r="L466" s="177"/>
      <c r="M466" s="177"/>
    </row>
    <row r="467" spans="1:13" s="161" customFormat="1">
      <c r="A467" s="176"/>
      <c r="B467" s="176"/>
      <c r="J467" s="177"/>
      <c r="K467" s="177"/>
      <c r="L467" s="177"/>
      <c r="M467" s="177"/>
    </row>
    <row r="468" spans="1:13" s="161" customFormat="1">
      <c r="A468" s="176"/>
      <c r="B468" s="176"/>
      <c r="J468" s="177"/>
      <c r="K468" s="177"/>
      <c r="L468" s="177"/>
      <c r="M468" s="177"/>
    </row>
    <row r="469" spans="1:13" s="161" customFormat="1">
      <c r="A469" s="176"/>
      <c r="B469" s="176"/>
      <c r="J469" s="177"/>
      <c r="K469" s="177"/>
      <c r="L469" s="177"/>
      <c r="M469" s="177"/>
    </row>
    <row r="470" spans="1:13" s="161" customFormat="1">
      <c r="A470" s="176"/>
      <c r="B470" s="176"/>
      <c r="J470" s="177"/>
      <c r="K470" s="177"/>
      <c r="L470" s="177"/>
      <c r="M470" s="177"/>
    </row>
    <row r="471" spans="1:13" s="161" customFormat="1">
      <c r="A471" s="176"/>
      <c r="B471" s="176"/>
      <c r="J471" s="177"/>
      <c r="K471" s="177"/>
      <c r="L471" s="177"/>
      <c r="M471" s="177"/>
    </row>
    <row r="472" spans="1:13" s="161" customFormat="1">
      <c r="A472" s="176"/>
      <c r="B472" s="176"/>
      <c r="J472" s="177"/>
      <c r="K472" s="177"/>
      <c r="L472" s="177"/>
      <c r="M472" s="177"/>
    </row>
    <row r="473" spans="1:13" s="161" customFormat="1">
      <c r="A473" s="176"/>
      <c r="B473" s="176"/>
      <c r="J473" s="177"/>
      <c r="K473" s="177"/>
      <c r="L473" s="177"/>
      <c r="M473" s="177"/>
    </row>
    <row r="474" spans="1:13" s="161" customFormat="1">
      <c r="A474" s="176"/>
      <c r="B474" s="176"/>
      <c r="J474" s="177"/>
      <c r="K474" s="177"/>
      <c r="L474" s="177"/>
      <c r="M474" s="177"/>
    </row>
    <row r="475" spans="1:13" s="161" customFormat="1">
      <c r="A475" s="176"/>
      <c r="B475" s="176"/>
      <c r="J475" s="177"/>
      <c r="K475" s="177"/>
      <c r="L475" s="177"/>
      <c r="M475" s="177"/>
    </row>
    <row r="476" spans="1:13" s="161" customFormat="1">
      <c r="A476" s="176"/>
      <c r="B476" s="176"/>
      <c r="J476" s="177"/>
      <c r="K476" s="177"/>
      <c r="L476" s="177"/>
      <c r="M476" s="177"/>
    </row>
    <row r="477" spans="1:13" s="161" customFormat="1">
      <c r="A477" s="176"/>
      <c r="B477" s="176"/>
      <c r="J477" s="177"/>
      <c r="K477" s="177"/>
      <c r="L477" s="177"/>
      <c r="M477" s="177"/>
    </row>
    <row r="478" spans="1:13" s="161" customFormat="1">
      <c r="A478" s="176"/>
      <c r="B478" s="176"/>
      <c r="J478" s="177"/>
      <c r="K478" s="177"/>
      <c r="L478" s="177"/>
      <c r="M478" s="177"/>
    </row>
    <row r="479" spans="1:13" s="161" customFormat="1">
      <c r="A479" s="176"/>
      <c r="B479" s="176"/>
      <c r="J479" s="177"/>
      <c r="K479" s="177"/>
      <c r="L479" s="177"/>
      <c r="M479" s="177"/>
    </row>
    <row r="480" spans="1:13" s="161" customFormat="1">
      <c r="A480" s="176"/>
      <c r="B480" s="176"/>
      <c r="J480" s="177"/>
      <c r="K480" s="177"/>
      <c r="L480" s="177"/>
      <c r="M480" s="177"/>
    </row>
    <row r="481" spans="1:13" s="161" customFormat="1">
      <c r="A481" s="176"/>
      <c r="B481" s="176"/>
      <c r="J481" s="177"/>
      <c r="K481" s="177"/>
      <c r="L481" s="177"/>
      <c r="M481" s="177"/>
    </row>
    <row r="482" spans="1:13" s="161" customFormat="1">
      <c r="A482" s="176"/>
      <c r="B482" s="176"/>
      <c r="J482" s="177"/>
      <c r="K482" s="177"/>
      <c r="L482" s="177"/>
      <c r="M482" s="177"/>
    </row>
    <row r="483" spans="1:13" s="161" customFormat="1">
      <c r="A483" s="176"/>
      <c r="B483" s="176"/>
      <c r="J483" s="177"/>
      <c r="K483" s="177"/>
      <c r="L483" s="177"/>
      <c r="M483" s="177"/>
    </row>
    <row r="484" spans="1:13" s="161" customFormat="1">
      <c r="A484" s="176"/>
      <c r="B484" s="176"/>
      <c r="J484" s="177"/>
      <c r="K484" s="177"/>
      <c r="L484" s="177"/>
      <c r="M484" s="177"/>
    </row>
    <row r="485" spans="1:13" s="161" customFormat="1">
      <c r="A485" s="176"/>
      <c r="B485" s="176"/>
      <c r="J485" s="177"/>
      <c r="K485" s="177"/>
      <c r="L485" s="177"/>
      <c r="M485" s="177"/>
    </row>
    <row r="486" spans="1:13" s="161" customFormat="1">
      <c r="A486" s="176"/>
      <c r="B486" s="176"/>
      <c r="J486" s="177"/>
      <c r="K486" s="177"/>
      <c r="L486" s="177"/>
      <c r="M486" s="177"/>
    </row>
    <row r="487" spans="1:13" s="161" customFormat="1">
      <c r="A487" s="176"/>
      <c r="B487" s="176"/>
      <c r="J487" s="177"/>
      <c r="K487" s="177"/>
      <c r="L487" s="177"/>
      <c r="M487" s="177"/>
    </row>
    <row r="488" spans="1:13" s="161" customFormat="1">
      <c r="A488" s="176"/>
      <c r="B488" s="176"/>
      <c r="J488" s="177"/>
      <c r="K488" s="177"/>
      <c r="L488" s="177"/>
      <c r="M488" s="177"/>
    </row>
    <row r="489" spans="1:13" s="161" customFormat="1">
      <c r="A489" s="176"/>
      <c r="B489" s="176"/>
      <c r="J489" s="177"/>
      <c r="K489" s="177"/>
      <c r="L489" s="177"/>
      <c r="M489" s="177"/>
    </row>
    <row r="490" spans="1:13" s="161" customFormat="1">
      <c r="A490" s="176"/>
      <c r="B490" s="176"/>
      <c r="J490" s="177"/>
      <c r="K490" s="177"/>
      <c r="L490" s="177"/>
      <c r="M490" s="177"/>
    </row>
    <row r="491" spans="1:13" s="161" customFormat="1">
      <c r="A491" s="176"/>
      <c r="B491" s="176"/>
      <c r="J491" s="177"/>
      <c r="K491" s="177"/>
      <c r="L491" s="177"/>
      <c r="M491" s="177"/>
    </row>
    <row r="492" spans="1:13" s="161" customFormat="1">
      <c r="A492" s="176"/>
      <c r="B492" s="176"/>
      <c r="J492" s="177"/>
      <c r="K492" s="177"/>
      <c r="L492" s="177"/>
      <c r="M492" s="177"/>
    </row>
    <row r="493" spans="1:13" s="161" customFormat="1">
      <c r="A493" s="176"/>
      <c r="B493" s="176"/>
      <c r="J493" s="177"/>
      <c r="K493" s="177"/>
      <c r="L493" s="177"/>
      <c r="M493" s="177"/>
    </row>
    <row r="494" spans="1:13" s="161" customFormat="1">
      <c r="A494" s="176"/>
      <c r="B494" s="176"/>
      <c r="J494" s="177"/>
      <c r="K494" s="177"/>
      <c r="L494" s="177"/>
      <c r="M494" s="177"/>
    </row>
    <row r="495" spans="1:13" s="161" customFormat="1">
      <c r="A495" s="176"/>
      <c r="B495" s="176"/>
      <c r="J495" s="177"/>
      <c r="K495" s="177"/>
      <c r="L495" s="177"/>
      <c r="M495" s="177"/>
    </row>
    <row r="496" spans="1:13" s="161" customFormat="1">
      <c r="A496" s="176"/>
      <c r="B496" s="176"/>
      <c r="J496" s="177"/>
      <c r="K496" s="177"/>
      <c r="L496" s="177"/>
      <c r="M496" s="177"/>
    </row>
    <row r="497" spans="1:13" s="161" customFormat="1">
      <c r="A497" s="176"/>
      <c r="B497" s="176"/>
      <c r="J497" s="177"/>
      <c r="K497" s="177"/>
      <c r="L497" s="177"/>
      <c r="M497" s="177"/>
    </row>
    <row r="498" spans="1:13" s="161" customFormat="1">
      <c r="A498" s="176"/>
      <c r="B498" s="176"/>
      <c r="J498" s="177"/>
      <c r="K498" s="177"/>
      <c r="L498" s="177"/>
      <c r="M498" s="177"/>
    </row>
    <row r="499" spans="1:13" s="161" customFormat="1">
      <c r="A499" s="176"/>
      <c r="B499" s="176"/>
      <c r="J499" s="177"/>
      <c r="K499" s="177"/>
      <c r="L499" s="177"/>
      <c r="M499" s="177"/>
    </row>
    <row r="500" spans="1:13" s="161" customFormat="1">
      <c r="A500" s="176"/>
      <c r="B500" s="176"/>
      <c r="J500" s="177"/>
      <c r="K500" s="177"/>
      <c r="L500" s="177"/>
      <c r="M500" s="177"/>
    </row>
    <row r="501" spans="1:13" s="161" customFormat="1">
      <c r="A501" s="176"/>
      <c r="B501" s="176"/>
      <c r="J501" s="177"/>
      <c r="K501" s="177"/>
      <c r="L501" s="177"/>
      <c r="M501" s="177"/>
    </row>
    <row r="502" spans="1:13" s="161" customFormat="1">
      <c r="A502" s="176"/>
      <c r="B502" s="176"/>
      <c r="J502" s="177"/>
      <c r="K502" s="177"/>
      <c r="L502" s="177"/>
      <c r="M502" s="177"/>
    </row>
    <row r="503" spans="1:13" s="161" customFormat="1">
      <c r="A503" s="176"/>
      <c r="B503" s="176"/>
      <c r="J503" s="177"/>
      <c r="K503" s="177"/>
      <c r="L503" s="177"/>
      <c r="M503" s="177"/>
    </row>
    <row r="504" spans="1:13" s="161" customFormat="1">
      <c r="A504" s="176"/>
      <c r="B504" s="176"/>
      <c r="J504" s="177"/>
      <c r="K504" s="177"/>
      <c r="L504" s="177"/>
      <c r="M504" s="177"/>
    </row>
    <row r="505" spans="1:13" s="161" customFormat="1">
      <c r="A505" s="176"/>
      <c r="B505" s="176"/>
      <c r="J505" s="177"/>
      <c r="K505" s="177"/>
      <c r="L505" s="177"/>
      <c r="M505" s="177"/>
    </row>
    <row r="506" spans="1:13" s="161" customFormat="1">
      <c r="A506" s="176"/>
      <c r="B506" s="176"/>
      <c r="J506" s="177"/>
      <c r="K506" s="177"/>
      <c r="L506" s="177"/>
      <c r="M506" s="177"/>
    </row>
    <row r="507" spans="1:13" s="161" customFormat="1">
      <c r="A507" s="176"/>
      <c r="B507" s="176"/>
      <c r="J507" s="177"/>
      <c r="K507" s="177"/>
      <c r="L507" s="177"/>
      <c r="M507" s="177"/>
    </row>
    <row r="508" spans="1:13" s="161" customFormat="1">
      <c r="A508" s="176"/>
      <c r="B508" s="176"/>
      <c r="J508" s="177"/>
      <c r="K508" s="177"/>
      <c r="L508" s="177"/>
      <c r="M508" s="177"/>
    </row>
    <row r="509" spans="1:13" s="161" customFormat="1">
      <c r="A509" s="176"/>
      <c r="B509" s="176"/>
      <c r="J509" s="177"/>
      <c r="K509" s="177"/>
      <c r="L509" s="177"/>
      <c r="M509" s="177"/>
    </row>
    <row r="510" spans="1:13" s="161" customFormat="1">
      <c r="A510" s="176"/>
      <c r="B510" s="176"/>
      <c r="J510" s="177"/>
      <c r="K510" s="177"/>
      <c r="L510" s="177"/>
      <c r="M510" s="177"/>
    </row>
    <row r="511" spans="1:13" s="161" customFormat="1">
      <c r="A511" s="176"/>
      <c r="B511" s="176"/>
      <c r="J511" s="177"/>
      <c r="K511" s="177"/>
      <c r="L511" s="177"/>
      <c r="M511" s="177"/>
    </row>
    <row r="512" spans="1:13" s="161" customFormat="1">
      <c r="A512" s="176"/>
      <c r="B512" s="176"/>
      <c r="J512" s="177"/>
      <c r="K512" s="177"/>
      <c r="L512" s="177"/>
      <c r="M512" s="177"/>
    </row>
    <row r="513" spans="1:13" s="161" customFormat="1">
      <c r="A513" s="176"/>
      <c r="B513" s="176"/>
      <c r="J513" s="177"/>
      <c r="K513" s="177"/>
      <c r="L513" s="177"/>
      <c r="M513" s="177"/>
    </row>
    <row r="514" spans="1:13" s="161" customFormat="1">
      <c r="A514" s="176"/>
      <c r="B514" s="176"/>
      <c r="J514" s="177"/>
      <c r="K514" s="177"/>
      <c r="L514" s="177"/>
      <c r="M514" s="177"/>
    </row>
    <row r="515" spans="1:13" s="161" customFormat="1">
      <c r="A515" s="176"/>
      <c r="B515" s="176"/>
      <c r="J515" s="177"/>
      <c r="K515" s="177"/>
      <c r="L515" s="177"/>
      <c r="M515" s="177"/>
    </row>
    <row r="516" spans="1:13" s="161" customFormat="1">
      <c r="A516" s="176"/>
      <c r="B516" s="176"/>
      <c r="J516" s="177"/>
      <c r="K516" s="177"/>
      <c r="L516" s="177"/>
      <c r="M516" s="177"/>
    </row>
    <row r="517" spans="1:13" s="161" customFormat="1">
      <c r="A517" s="176"/>
      <c r="B517" s="176"/>
      <c r="J517" s="177"/>
      <c r="K517" s="177"/>
      <c r="L517" s="177"/>
      <c r="M517" s="177"/>
    </row>
    <row r="518" spans="1:13" s="161" customFormat="1">
      <c r="A518" s="176"/>
      <c r="B518" s="176"/>
      <c r="J518" s="177"/>
      <c r="K518" s="177"/>
      <c r="L518" s="177"/>
      <c r="M518" s="177"/>
    </row>
    <row r="519" spans="1:13" s="161" customFormat="1">
      <c r="A519" s="176"/>
      <c r="B519" s="176"/>
      <c r="J519" s="177"/>
      <c r="K519" s="177"/>
      <c r="L519" s="177"/>
      <c r="M519" s="177"/>
    </row>
    <row r="520" spans="1:13" s="161" customFormat="1">
      <c r="A520" s="176"/>
      <c r="B520" s="176"/>
      <c r="J520" s="177"/>
      <c r="K520" s="177"/>
      <c r="L520" s="177"/>
      <c r="M520" s="177"/>
    </row>
    <row r="521" spans="1:13" s="161" customFormat="1">
      <c r="A521" s="176"/>
      <c r="B521" s="176"/>
      <c r="J521" s="177"/>
      <c r="K521" s="177"/>
      <c r="L521" s="177"/>
      <c r="M521" s="177"/>
    </row>
    <row r="522" spans="1:13" s="161" customFormat="1">
      <c r="A522" s="176"/>
      <c r="B522" s="176"/>
      <c r="J522" s="177"/>
      <c r="K522" s="177"/>
      <c r="L522" s="177"/>
      <c r="M522" s="177"/>
    </row>
    <row r="523" spans="1:13" s="161" customFormat="1">
      <c r="A523" s="176"/>
      <c r="B523" s="176"/>
      <c r="J523" s="177"/>
      <c r="K523" s="177"/>
      <c r="L523" s="177"/>
      <c r="M523" s="177"/>
    </row>
    <row r="524" spans="1:13" s="161" customFormat="1">
      <c r="A524" s="176"/>
      <c r="B524" s="176"/>
      <c r="J524" s="177"/>
      <c r="K524" s="177"/>
      <c r="L524" s="177"/>
      <c r="M524" s="177"/>
    </row>
    <row r="525" spans="1:13" s="161" customFormat="1">
      <c r="A525" s="176"/>
      <c r="B525" s="176"/>
      <c r="J525" s="177"/>
      <c r="K525" s="177"/>
      <c r="L525" s="177"/>
      <c r="M525" s="177"/>
    </row>
    <row r="526" spans="1:13" s="161" customFormat="1">
      <c r="A526" s="176"/>
      <c r="B526" s="176"/>
      <c r="J526" s="177"/>
      <c r="K526" s="177"/>
      <c r="L526" s="177"/>
      <c r="M526" s="177"/>
    </row>
    <row r="527" spans="1:13" s="161" customFormat="1">
      <c r="A527" s="176"/>
      <c r="B527" s="176"/>
      <c r="J527" s="177"/>
      <c r="K527" s="177"/>
      <c r="L527" s="177"/>
      <c r="M527" s="177"/>
    </row>
    <row r="528" spans="1:13" s="161" customFormat="1">
      <c r="A528" s="176"/>
      <c r="B528" s="176"/>
      <c r="J528" s="177"/>
      <c r="K528" s="177"/>
      <c r="L528" s="177"/>
      <c r="M528" s="177"/>
    </row>
    <row r="529" spans="1:13" s="161" customFormat="1">
      <c r="A529" s="176"/>
      <c r="B529" s="176"/>
      <c r="J529" s="177"/>
      <c r="K529" s="177"/>
      <c r="L529" s="177"/>
      <c r="M529" s="177"/>
    </row>
    <row r="530" spans="1:13" s="161" customFormat="1">
      <c r="A530" s="176"/>
      <c r="B530" s="176"/>
      <c r="J530" s="177"/>
      <c r="K530" s="177"/>
      <c r="L530" s="177"/>
      <c r="M530" s="177"/>
    </row>
    <row r="531" spans="1:13" s="161" customFormat="1">
      <c r="A531" s="176"/>
      <c r="B531" s="176"/>
      <c r="J531" s="177"/>
      <c r="K531" s="177"/>
      <c r="L531" s="177"/>
      <c r="M531" s="177"/>
    </row>
    <row r="532" spans="1:13" s="161" customFormat="1">
      <c r="A532" s="176"/>
      <c r="B532" s="176"/>
      <c r="J532" s="177"/>
      <c r="K532" s="177"/>
      <c r="L532" s="177"/>
      <c r="M532" s="177"/>
    </row>
    <row r="533" spans="1:13" s="161" customFormat="1">
      <c r="A533" s="176"/>
      <c r="B533" s="176"/>
      <c r="J533" s="177"/>
      <c r="K533" s="177"/>
      <c r="L533" s="177"/>
      <c r="M533" s="177"/>
    </row>
    <row r="534" spans="1:13" s="161" customFormat="1">
      <c r="A534" s="176"/>
      <c r="B534" s="176"/>
      <c r="J534" s="177"/>
      <c r="K534" s="177"/>
      <c r="L534" s="177"/>
      <c r="M534" s="177"/>
    </row>
    <row r="535" spans="1:13" s="161" customFormat="1">
      <c r="A535" s="176"/>
      <c r="B535" s="176"/>
      <c r="J535" s="177"/>
      <c r="K535" s="177"/>
      <c r="L535" s="177"/>
      <c r="M535" s="177"/>
    </row>
    <row r="536" spans="1:13" s="161" customFormat="1">
      <c r="A536" s="176"/>
      <c r="B536" s="176"/>
      <c r="J536" s="177"/>
      <c r="K536" s="177"/>
      <c r="L536" s="177"/>
      <c r="M536" s="177"/>
    </row>
    <row r="537" spans="1:13" s="161" customFormat="1">
      <c r="A537" s="176"/>
      <c r="B537" s="176"/>
      <c r="J537" s="177"/>
      <c r="K537" s="177"/>
      <c r="L537" s="177"/>
      <c r="M537" s="177"/>
    </row>
    <row r="538" spans="1:13" s="161" customFormat="1">
      <c r="A538" s="176"/>
      <c r="B538" s="176"/>
      <c r="J538" s="177"/>
      <c r="K538" s="177"/>
      <c r="L538" s="177"/>
      <c r="M538" s="177"/>
    </row>
    <row r="539" spans="1:13" s="161" customFormat="1">
      <c r="A539" s="176"/>
      <c r="B539" s="176"/>
      <c r="J539" s="177"/>
      <c r="K539" s="177"/>
      <c r="L539" s="177"/>
      <c r="M539" s="177"/>
    </row>
    <row r="540" spans="1:13" s="161" customFormat="1">
      <c r="A540" s="176"/>
      <c r="B540" s="176"/>
      <c r="J540" s="177"/>
      <c r="K540" s="177"/>
      <c r="L540" s="177"/>
      <c r="M540" s="177"/>
    </row>
    <row r="541" spans="1:13" s="161" customFormat="1">
      <c r="A541" s="176"/>
      <c r="B541" s="176"/>
      <c r="J541" s="177"/>
      <c r="K541" s="177"/>
      <c r="L541" s="177"/>
      <c r="M541" s="177"/>
    </row>
    <row r="542" spans="1:13" s="161" customFormat="1">
      <c r="A542" s="176"/>
      <c r="B542" s="176"/>
      <c r="J542" s="177"/>
      <c r="K542" s="177"/>
      <c r="L542" s="177"/>
      <c r="M542" s="177"/>
    </row>
    <row r="543" spans="1:13" s="161" customFormat="1">
      <c r="A543" s="176"/>
      <c r="B543" s="176"/>
      <c r="J543" s="177"/>
      <c r="K543" s="177"/>
      <c r="L543" s="177"/>
      <c r="M543" s="177"/>
    </row>
    <row r="544" spans="1:13" s="161" customFormat="1">
      <c r="A544" s="176"/>
      <c r="B544" s="176"/>
      <c r="J544" s="177"/>
      <c r="K544" s="177"/>
      <c r="L544" s="177"/>
      <c r="M544" s="177"/>
    </row>
    <row r="545" spans="1:13" s="161" customFormat="1">
      <c r="A545" s="176"/>
      <c r="B545" s="176"/>
      <c r="J545" s="177"/>
      <c r="K545" s="177"/>
      <c r="L545" s="177"/>
      <c r="M545" s="177"/>
    </row>
    <row r="546" spans="1:13" s="161" customFormat="1">
      <c r="A546" s="176"/>
      <c r="B546" s="176"/>
      <c r="J546" s="177"/>
      <c r="K546" s="177"/>
      <c r="L546" s="177"/>
      <c r="M546" s="177"/>
    </row>
    <row r="547" spans="1:13" s="161" customFormat="1">
      <c r="A547" s="176"/>
      <c r="B547" s="176"/>
      <c r="J547" s="177"/>
      <c r="K547" s="177"/>
      <c r="L547" s="177"/>
      <c r="M547" s="177"/>
    </row>
    <row r="548" spans="1:13" s="161" customFormat="1">
      <c r="A548" s="176"/>
      <c r="B548" s="176"/>
      <c r="J548" s="177"/>
      <c r="K548" s="177"/>
      <c r="L548" s="177"/>
      <c r="M548" s="177"/>
    </row>
    <row r="549" spans="1:13" s="161" customFormat="1">
      <c r="A549" s="176"/>
      <c r="B549" s="176"/>
      <c r="J549" s="177"/>
      <c r="K549" s="177"/>
      <c r="L549" s="177"/>
      <c r="M549" s="177"/>
    </row>
    <row r="550" spans="1:13" s="161" customFormat="1">
      <c r="A550" s="176"/>
      <c r="B550" s="176"/>
      <c r="J550" s="177"/>
      <c r="K550" s="177"/>
      <c r="L550" s="177"/>
      <c r="M550" s="177"/>
    </row>
    <row r="551" spans="1:13" s="161" customFormat="1">
      <c r="A551" s="176"/>
      <c r="B551" s="176"/>
      <c r="J551" s="177"/>
      <c r="K551" s="177"/>
      <c r="L551" s="177"/>
      <c r="M551" s="177"/>
    </row>
    <row r="552" spans="1:13" s="161" customFormat="1">
      <c r="A552" s="176"/>
      <c r="B552" s="176"/>
      <c r="J552" s="177"/>
      <c r="K552" s="177"/>
      <c r="L552" s="177"/>
      <c r="M552" s="177"/>
    </row>
    <row r="553" spans="1:13" s="161" customFormat="1">
      <c r="A553" s="176"/>
      <c r="B553" s="176"/>
      <c r="J553" s="177"/>
      <c r="K553" s="177"/>
      <c r="L553" s="177"/>
      <c r="M553" s="177"/>
    </row>
    <row r="554" spans="1:13" s="161" customFormat="1">
      <c r="A554" s="176"/>
      <c r="B554" s="176"/>
      <c r="J554" s="177"/>
      <c r="K554" s="177"/>
      <c r="L554" s="177"/>
      <c r="M554" s="177"/>
    </row>
    <row r="555" spans="1:13" s="161" customFormat="1">
      <c r="A555" s="176"/>
      <c r="B555" s="176"/>
      <c r="J555" s="177"/>
      <c r="K555" s="177"/>
      <c r="L555" s="177"/>
      <c r="M555" s="177"/>
    </row>
    <row r="556" spans="1:13" s="161" customFormat="1">
      <c r="A556" s="176"/>
      <c r="B556" s="176"/>
      <c r="J556" s="177"/>
      <c r="K556" s="177"/>
      <c r="L556" s="177"/>
      <c r="M556" s="177"/>
    </row>
    <row r="557" spans="1:13" s="161" customFormat="1">
      <c r="A557" s="176"/>
      <c r="B557" s="176"/>
      <c r="J557" s="177"/>
      <c r="K557" s="177"/>
      <c r="L557" s="177"/>
      <c r="M557" s="177"/>
    </row>
    <row r="558" spans="1:13" s="161" customFormat="1">
      <c r="A558" s="176"/>
      <c r="B558" s="176"/>
      <c r="J558" s="177"/>
      <c r="K558" s="177"/>
      <c r="L558" s="177"/>
      <c r="M558" s="177"/>
    </row>
    <row r="559" spans="1:13" s="161" customFormat="1">
      <c r="A559" s="176"/>
      <c r="B559" s="176"/>
      <c r="J559" s="177"/>
      <c r="K559" s="177"/>
      <c r="L559" s="177"/>
      <c r="M559" s="177"/>
    </row>
    <row r="560" spans="1:13" s="161" customFormat="1">
      <c r="A560" s="176"/>
      <c r="B560" s="176"/>
      <c r="J560" s="177"/>
      <c r="K560" s="177"/>
      <c r="L560" s="177"/>
      <c r="M560" s="177"/>
    </row>
    <row r="561" spans="1:13" s="161" customFormat="1">
      <c r="A561" s="176"/>
      <c r="B561" s="176"/>
      <c r="J561" s="177"/>
      <c r="K561" s="177"/>
      <c r="L561" s="177"/>
      <c r="M561" s="177"/>
    </row>
    <row r="562" spans="1:13" s="161" customFormat="1">
      <c r="A562" s="176"/>
      <c r="B562" s="176"/>
      <c r="J562" s="177"/>
      <c r="K562" s="177"/>
      <c r="L562" s="177"/>
      <c r="M562" s="177"/>
    </row>
    <row r="563" spans="1:13" s="161" customFormat="1">
      <c r="A563" s="176"/>
      <c r="B563" s="176"/>
      <c r="J563" s="177"/>
      <c r="K563" s="177"/>
      <c r="L563" s="177"/>
      <c r="M563" s="177"/>
    </row>
    <row r="564" spans="1:13" s="161" customFormat="1">
      <c r="A564" s="176"/>
      <c r="B564" s="176"/>
      <c r="J564" s="177"/>
      <c r="K564" s="177"/>
      <c r="L564" s="177"/>
      <c r="M564" s="177"/>
    </row>
    <row r="565" spans="1:13" s="161" customFormat="1">
      <c r="A565" s="176"/>
      <c r="B565" s="176"/>
      <c r="J565" s="177"/>
      <c r="K565" s="177"/>
      <c r="L565" s="177"/>
      <c r="M565" s="177"/>
    </row>
    <row r="566" spans="1:13" s="161" customFormat="1">
      <c r="A566" s="176"/>
      <c r="B566" s="176"/>
      <c r="J566" s="177"/>
      <c r="K566" s="177"/>
      <c r="L566" s="177"/>
      <c r="M566" s="177"/>
    </row>
    <row r="567" spans="1:13" s="161" customFormat="1">
      <c r="A567" s="176"/>
      <c r="B567" s="176"/>
      <c r="J567" s="177"/>
      <c r="K567" s="177"/>
      <c r="L567" s="177"/>
      <c r="M567" s="177"/>
    </row>
    <row r="568" spans="1:13" s="161" customFormat="1">
      <c r="A568" s="176"/>
      <c r="B568" s="176"/>
      <c r="J568" s="177"/>
      <c r="K568" s="177"/>
      <c r="L568" s="177"/>
      <c r="M568" s="177"/>
    </row>
    <row r="569" spans="1:13" s="161" customFormat="1">
      <c r="A569" s="176"/>
      <c r="B569" s="176"/>
      <c r="J569" s="177"/>
      <c r="K569" s="177"/>
      <c r="L569" s="177"/>
      <c r="M569" s="177"/>
    </row>
    <row r="570" spans="1:13" s="161" customFormat="1">
      <c r="A570" s="176"/>
      <c r="B570" s="176"/>
      <c r="J570" s="177"/>
      <c r="K570" s="177"/>
      <c r="L570" s="177"/>
      <c r="M570" s="177"/>
    </row>
    <row r="571" spans="1:13" s="161" customFormat="1">
      <c r="A571" s="176"/>
      <c r="B571" s="176"/>
      <c r="J571" s="177"/>
      <c r="K571" s="177"/>
      <c r="L571" s="177"/>
      <c r="M571" s="177"/>
    </row>
    <row r="572" spans="1:13" s="161" customFormat="1">
      <c r="A572" s="176"/>
      <c r="B572" s="176"/>
      <c r="J572" s="177"/>
      <c r="K572" s="177"/>
      <c r="L572" s="177"/>
      <c r="M572" s="177"/>
    </row>
    <row r="573" spans="1:13" s="161" customFormat="1">
      <c r="A573" s="176"/>
      <c r="B573" s="176"/>
      <c r="J573" s="177"/>
      <c r="K573" s="177"/>
      <c r="L573" s="177"/>
      <c r="M573" s="177"/>
    </row>
    <row r="574" spans="1:13" s="161" customFormat="1">
      <c r="A574" s="176"/>
      <c r="B574" s="176"/>
      <c r="J574" s="177"/>
      <c r="K574" s="177"/>
      <c r="L574" s="177"/>
      <c r="M574" s="177"/>
    </row>
    <row r="575" spans="1:13" s="161" customFormat="1">
      <c r="A575" s="176"/>
      <c r="B575" s="176"/>
      <c r="J575" s="177"/>
      <c r="K575" s="177"/>
      <c r="L575" s="177"/>
      <c r="M575" s="177"/>
    </row>
    <row r="576" spans="1:13" s="161" customFormat="1">
      <c r="A576" s="176"/>
      <c r="B576" s="176"/>
      <c r="J576" s="177"/>
      <c r="K576" s="177"/>
      <c r="L576" s="177"/>
      <c r="M576" s="177"/>
    </row>
    <row r="577" spans="1:13" s="161" customFormat="1">
      <c r="A577" s="176"/>
      <c r="B577" s="176"/>
      <c r="J577" s="177"/>
      <c r="K577" s="177"/>
      <c r="L577" s="177"/>
      <c r="M577" s="177"/>
    </row>
    <row r="578" spans="1:13" s="161" customFormat="1">
      <c r="A578" s="176"/>
      <c r="B578" s="176"/>
      <c r="J578" s="177"/>
      <c r="K578" s="177"/>
      <c r="L578" s="177"/>
      <c r="M578" s="177"/>
    </row>
    <row r="579" spans="1:13" s="161" customFormat="1">
      <c r="A579" s="176"/>
      <c r="B579" s="176"/>
      <c r="J579" s="177"/>
      <c r="K579" s="177"/>
      <c r="L579" s="177"/>
      <c r="M579" s="177"/>
    </row>
    <row r="580" spans="1:13" s="161" customFormat="1">
      <c r="A580" s="176"/>
      <c r="B580" s="176"/>
      <c r="J580" s="177"/>
      <c r="K580" s="177"/>
      <c r="L580" s="177"/>
      <c r="M580" s="177"/>
    </row>
    <row r="581" spans="1:13" s="161" customFormat="1">
      <c r="A581" s="176"/>
      <c r="B581" s="176"/>
      <c r="J581" s="177"/>
      <c r="K581" s="177"/>
      <c r="L581" s="177"/>
      <c r="M581" s="177"/>
    </row>
    <row r="582" spans="1:13" s="161" customFormat="1">
      <c r="A582" s="176"/>
      <c r="B582" s="176"/>
      <c r="J582" s="177"/>
      <c r="K582" s="177"/>
      <c r="L582" s="177"/>
      <c r="M582" s="177"/>
    </row>
    <row r="583" spans="1:13" s="161" customFormat="1">
      <c r="A583" s="176"/>
      <c r="B583" s="176"/>
      <c r="J583" s="177"/>
      <c r="K583" s="177"/>
      <c r="L583" s="177"/>
      <c r="M583" s="177"/>
    </row>
    <row r="584" spans="1:13" s="161" customFormat="1">
      <c r="A584" s="176"/>
      <c r="B584" s="176"/>
      <c r="J584" s="177"/>
      <c r="K584" s="177"/>
      <c r="L584" s="177"/>
      <c r="M584" s="177"/>
    </row>
    <row r="585" spans="1:13" s="161" customFormat="1">
      <c r="A585" s="176"/>
      <c r="B585" s="176"/>
      <c r="J585" s="177"/>
      <c r="K585" s="177"/>
      <c r="L585" s="177"/>
      <c r="M585" s="177"/>
    </row>
    <row r="586" spans="1:13" s="161" customFormat="1">
      <c r="A586" s="176"/>
      <c r="B586" s="176"/>
      <c r="J586" s="177"/>
      <c r="K586" s="177"/>
      <c r="L586" s="177"/>
      <c r="M586" s="177"/>
    </row>
    <row r="587" spans="1:13" s="161" customFormat="1">
      <c r="A587" s="176"/>
      <c r="B587" s="176"/>
      <c r="J587" s="177"/>
      <c r="K587" s="177"/>
      <c r="L587" s="177"/>
      <c r="M587" s="177"/>
    </row>
    <row r="588" spans="1:13" s="161" customFormat="1">
      <c r="A588" s="176"/>
      <c r="B588" s="176"/>
      <c r="J588" s="177"/>
      <c r="K588" s="177"/>
      <c r="L588" s="177"/>
      <c r="M588" s="177"/>
    </row>
    <row r="589" spans="1:13" s="161" customFormat="1">
      <c r="A589" s="176"/>
      <c r="B589" s="176"/>
      <c r="J589" s="177"/>
      <c r="K589" s="177"/>
      <c r="L589" s="177"/>
      <c r="M589" s="177"/>
    </row>
    <row r="590" spans="1:13" s="161" customFormat="1">
      <c r="A590" s="176"/>
      <c r="B590" s="176"/>
      <c r="J590" s="177"/>
      <c r="K590" s="177"/>
      <c r="L590" s="177"/>
      <c r="M590" s="177"/>
    </row>
    <row r="591" spans="1:13" s="161" customFormat="1">
      <c r="A591" s="176"/>
      <c r="B591" s="176"/>
      <c r="J591" s="177"/>
      <c r="K591" s="177"/>
      <c r="L591" s="177"/>
      <c r="M591" s="177"/>
    </row>
    <row r="592" spans="1:13" s="161" customFormat="1">
      <c r="A592" s="176"/>
      <c r="B592" s="176"/>
      <c r="J592" s="177"/>
      <c r="K592" s="177"/>
      <c r="L592" s="177"/>
      <c r="M592" s="177"/>
    </row>
    <row r="593" spans="1:13" s="161" customFormat="1">
      <c r="A593" s="176"/>
      <c r="B593" s="176"/>
      <c r="J593" s="177"/>
      <c r="K593" s="177"/>
      <c r="L593" s="177"/>
      <c r="M593" s="177"/>
    </row>
    <row r="594" spans="1:13" s="161" customFormat="1">
      <c r="A594" s="176"/>
      <c r="B594" s="176"/>
      <c r="J594" s="177"/>
      <c r="K594" s="177"/>
      <c r="L594" s="177"/>
      <c r="M594" s="177"/>
    </row>
    <row r="595" spans="1:13" s="161" customFormat="1">
      <c r="A595" s="176"/>
      <c r="B595" s="176"/>
      <c r="J595" s="177"/>
      <c r="K595" s="177"/>
      <c r="L595" s="177"/>
      <c r="M595" s="177"/>
    </row>
    <row r="596" spans="1:13" s="161" customFormat="1">
      <c r="A596" s="176"/>
      <c r="B596" s="176"/>
      <c r="J596" s="177"/>
      <c r="K596" s="177"/>
      <c r="L596" s="177"/>
      <c r="M596" s="177"/>
    </row>
    <row r="597" spans="1:13" s="161" customFormat="1">
      <c r="A597" s="176"/>
      <c r="B597" s="176"/>
      <c r="J597" s="177"/>
      <c r="K597" s="177"/>
      <c r="L597" s="177"/>
      <c r="M597" s="177"/>
    </row>
    <row r="598" spans="1:13" s="161" customFormat="1">
      <c r="A598" s="176"/>
      <c r="B598" s="176"/>
      <c r="J598" s="177"/>
      <c r="K598" s="177"/>
      <c r="L598" s="177"/>
      <c r="M598" s="177"/>
    </row>
    <row r="599" spans="1:13" s="161" customFormat="1">
      <c r="A599" s="176"/>
      <c r="B599" s="176"/>
      <c r="J599" s="177"/>
      <c r="K599" s="177"/>
      <c r="L599" s="177"/>
      <c r="M599" s="177"/>
    </row>
    <row r="600" spans="1:13" s="161" customFormat="1">
      <c r="A600" s="176"/>
      <c r="B600" s="176"/>
      <c r="J600" s="177"/>
      <c r="K600" s="177"/>
      <c r="L600" s="177"/>
      <c r="M600" s="177"/>
    </row>
    <row r="601" spans="1:13" s="161" customFormat="1">
      <c r="A601" s="176"/>
      <c r="B601" s="176"/>
      <c r="J601" s="177"/>
      <c r="K601" s="177"/>
      <c r="L601" s="177"/>
      <c r="M601" s="177"/>
    </row>
    <row r="602" spans="1:13" s="161" customFormat="1">
      <c r="A602" s="176"/>
      <c r="B602" s="176"/>
      <c r="J602" s="177"/>
      <c r="K602" s="177"/>
      <c r="L602" s="177"/>
      <c r="M602" s="177"/>
    </row>
    <row r="603" spans="1:13" s="161" customFormat="1">
      <c r="A603" s="176"/>
      <c r="B603" s="176"/>
      <c r="J603" s="177"/>
      <c r="K603" s="177"/>
      <c r="L603" s="177"/>
      <c r="M603" s="177"/>
    </row>
    <row r="604" spans="1:13" s="161" customFormat="1">
      <c r="A604" s="176"/>
      <c r="B604" s="176"/>
      <c r="J604" s="177"/>
      <c r="K604" s="177"/>
      <c r="L604" s="177"/>
      <c r="M604" s="177"/>
    </row>
    <row r="605" spans="1:13" s="161" customFormat="1">
      <c r="A605" s="176"/>
      <c r="B605" s="176"/>
      <c r="J605" s="177"/>
      <c r="K605" s="177"/>
      <c r="L605" s="177"/>
      <c r="M605" s="177"/>
    </row>
    <row r="606" spans="1:13" s="161" customFormat="1">
      <c r="A606" s="176"/>
      <c r="B606" s="176"/>
      <c r="J606" s="177"/>
      <c r="K606" s="177"/>
      <c r="L606" s="177"/>
      <c r="M606" s="177"/>
    </row>
    <row r="607" spans="1:13" s="161" customFormat="1">
      <c r="A607" s="176"/>
      <c r="B607" s="176"/>
      <c r="J607" s="177"/>
      <c r="K607" s="177"/>
      <c r="L607" s="177"/>
      <c r="M607" s="177"/>
    </row>
    <row r="608" spans="1:13" s="161" customFormat="1">
      <c r="A608" s="176"/>
      <c r="B608" s="176"/>
      <c r="J608" s="177"/>
      <c r="K608" s="177"/>
      <c r="L608" s="177"/>
      <c r="M608" s="177"/>
    </row>
    <row r="609" spans="1:13" s="161" customFormat="1">
      <c r="A609" s="176"/>
      <c r="B609" s="176"/>
      <c r="J609" s="177"/>
      <c r="K609" s="177"/>
      <c r="L609" s="177"/>
      <c r="M609" s="177"/>
    </row>
    <row r="610" spans="1:13" s="161" customFormat="1">
      <c r="A610" s="176"/>
      <c r="B610" s="176"/>
      <c r="J610" s="177"/>
      <c r="K610" s="177"/>
      <c r="L610" s="177"/>
      <c r="M610" s="177"/>
    </row>
    <row r="611" spans="1:13" s="161" customFormat="1">
      <c r="A611" s="176"/>
      <c r="B611" s="176"/>
      <c r="J611" s="177"/>
      <c r="K611" s="177"/>
      <c r="L611" s="177"/>
      <c r="M611" s="177"/>
    </row>
    <row r="612" spans="1:13" s="161" customFormat="1">
      <c r="A612" s="176"/>
      <c r="B612" s="176"/>
      <c r="J612" s="177"/>
      <c r="K612" s="177"/>
      <c r="L612" s="177"/>
      <c r="M612" s="177"/>
    </row>
    <row r="613" spans="1:13" s="161" customFormat="1">
      <c r="A613" s="176"/>
      <c r="B613" s="176"/>
      <c r="J613" s="177"/>
      <c r="K613" s="177"/>
      <c r="L613" s="177"/>
      <c r="M613" s="177"/>
    </row>
    <row r="614" spans="1:13" s="161" customFormat="1">
      <c r="A614" s="176"/>
      <c r="B614" s="176"/>
      <c r="J614" s="177"/>
      <c r="K614" s="177"/>
      <c r="L614" s="177"/>
      <c r="M614" s="177"/>
    </row>
    <row r="615" spans="1:13" s="161" customFormat="1">
      <c r="A615" s="176"/>
      <c r="B615" s="176"/>
      <c r="J615" s="177"/>
      <c r="K615" s="177"/>
      <c r="L615" s="177"/>
      <c r="M615" s="177"/>
    </row>
    <row r="616" spans="1:13" s="161" customFormat="1">
      <c r="A616" s="176"/>
      <c r="B616" s="176"/>
      <c r="J616" s="177"/>
      <c r="K616" s="177"/>
      <c r="L616" s="177"/>
      <c r="M616" s="177"/>
    </row>
    <row r="617" spans="1:13" s="161" customFormat="1">
      <c r="A617" s="176"/>
      <c r="B617" s="176"/>
      <c r="J617" s="177"/>
      <c r="K617" s="177"/>
      <c r="L617" s="177"/>
      <c r="M617" s="177"/>
    </row>
    <row r="618" spans="1:13" s="161" customFormat="1">
      <c r="A618" s="176"/>
      <c r="B618" s="176"/>
      <c r="J618" s="177"/>
      <c r="K618" s="177"/>
      <c r="L618" s="177"/>
      <c r="M618" s="177"/>
    </row>
    <row r="619" spans="1:13" s="161" customFormat="1">
      <c r="A619" s="176"/>
      <c r="B619" s="176"/>
      <c r="J619" s="177"/>
      <c r="K619" s="177"/>
      <c r="L619" s="177"/>
      <c r="M619" s="177"/>
    </row>
    <row r="620" spans="1:13" s="161" customFormat="1">
      <c r="A620" s="176"/>
      <c r="B620" s="176"/>
      <c r="J620" s="177"/>
      <c r="K620" s="177"/>
      <c r="L620" s="177"/>
      <c r="M620" s="177"/>
    </row>
    <row r="621" spans="1:13" s="161" customFormat="1">
      <c r="A621" s="176"/>
      <c r="B621" s="176"/>
      <c r="J621" s="177"/>
      <c r="K621" s="177"/>
      <c r="L621" s="177"/>
      <c r="M621" s="177"/>
    </row>
    <row r="622" spans="1:13" s="161" customFormat="1">
      <c r="A622" s="176"/>
      <c r="B622" s="176"/>
      <c r="J622" s="177"/>
      <c r="K622" s="177"/>
      <c r="L622" s="177"/>
      <c r="M622" s="177"/>
    </row>
    <row r="623" spans="1:13" s="161" customFormat="1">
      <c r="A623" s="176"/>
      <c r="B623" s="176"/>
      <c r="J623" s="177"/>
      <c r="K623" s="177"/>
      <c r="L623" s="177"/>
      <c r="M623" s="177"/>
    </row>
    <row r="624" spans="1:13" s="161" customFormat="1">
      <c r="A624" s="176"/>
      <c r="B624" s="176"/>
      <c r="J624" s="177"/>
      <c r="K624" s="177"/>
      <c r="L624" s="177"/>
      <c r="M624" s="177"/>
    </row>
    <row r="625" spans="1:13" s="161" customFormat="1">
      <c r="A625" s="176"/>
      <c r="B625" s="176"/>
      <c r="J625" s="177"/>
      <c r="K625" s="177"/>
      <c r="L625" s="177"/>
      <c r="M625" s="177"/>
    </row>
    <row r="626" spans="1:13" s="161" customFormat="1">
      <c r="A626" s="176"/>
      <c r="B626" s="176"/>
      <c r="J626" s="177"/>
      <c r="K626" s="177"/>
      <c r="L626" s="177"/>
      <c r="M626" s="177"/>
    </row>
    <row r="627" spans="1:13" s="161" customFormat="1">
      <c r="A627" s="176"/>
      <c r="B627" s="176"/>
      <c r="J627" s="177"/>
      <c r="K627" s="177"/>
      <c r="L627" s="177"/>
      <c r="M627" s="177"/>
    </row>
    <row r="628" spans="1:13" s="161" customFormat="1">
      <c r="A628" s="176"/>
      <c r="B628" s="176"/>
      <c r="J628" s="177"/>
      <c r="K628" s="177"/>
      <c r="L628" s="177"/>
      <c r="M628" s="177"/>
    </row>
    <row r="629" spans="1:13" s="161" customFormat="1">
      <c r="A629" s="176"/>
      <c r="B629" s="176"/>
      <c r="J629" s="177"/>
      <c r="K629" s="177"/>
      <c r="L629" s="177"/>
      <c r="M629" s="177"/>
    </row>
    <row r="630" spans="1:13" s="161" customFormat="1">
      <c r="A630" s="176"/>
      <c r="B630" s="176"/>
      <c r="J630" s="177"/>
      <c r="K630" s="177"/>
      <c r="L630" s="177"/>
      <c r="M630" s="177"/>
    </row>
    <row r="631" spans="1:13" s="161" customFormat="1">
      <c r="A631" s="176"/>
      <c r="B631" s="176"/>
      <c r="J631" s="177"/>
      <c r="K631" s="177"/>
      <c r="L631" s="177"/>
      <c r="M631" s="177"/>
    </row>
    <row r="632" spans="1:13" s="161" customFormat="1">
      <c r="A632" s="176"/>
      <c r="B632" s="176"/>
      <c r="J632" s="177"/>
      <c r="K632" s="177"/>
      <c r="L632" s="177"/>
      <c r="M632" s="177"/>
    </row>
    <row r="633" spans="1:13" s="161" customFormat="1">
      <c r="A633" s="176"/>
      <c r="B633" s="176"/>
      <c r="J633" s="177"/>
      <c r="K633" s="177"/>
      <c r="L633" s="177"/>
      <c r="M633" s="177"/>
    </row>
    <row r="634" spans="1:13" s="161" customFormat="1">
      <c r="A634" s="176"/>
      <c r="B634" s="176"/>
      <c r="J634" s="177"/>
      <c r="K634" s="177"/>
      <c r="L634" s="177"/>
      <c r="M634" s="177"/>
    </row>
    <row r="635" spans="1:13" s="161" customFormat="1">
      <c r="A635" s="176"/>
      <c r="B635" s="176"/>
      <c r="J635" s="177"/>
      <c r="K635" s="177"/>
      <c r="L635" s="177"/>
      <c r="M635" s="177"/>
    </row>
    <row r="636" spans="1:13" s="161" customFormat="1">
      <c r="A636" s="176"/>
      <c r="B636" s="176"/>
      <c r="J636" s="177"/>
      <c r="K636" s="177"/>
      <c r="L636" s="177"/>
      <c r="M636" s="177"/>
    </row>
    <row r="637" spans="1:13" s="161" customFormat="1">
      <c r="A637" s="176"/>
      <c r="B637" s="176"/>
      <c r="J637" s="177"/>
      <c r="K637" s="177"/>
      <c r="L637" s="177"/>
      <c r="M637" s="177"/>
    </row>
    <row r="638" spans="1:13" s="161" customFormat="1">
      <c r="A638" s="176"/>
      <c r="B638" s="176"/>
      <c r="J638" s="177"/>
      <c r="K638" s="177"/>
      <c r="L638" s="177"/>
      <c r="M638" s="177"/>
    </row>
    <row r="639" spans="1:13" s="161" customFormat="1">
      <c r="A639" s="176"/>
      <c r="B639" s="176"/>
      <c r="J639" s="177"/>
      <c r="K639" s="177"/>
      <c r="L639" s="177"/>
      <c r="M639" s="177"/>
    </row>
    <row r="640" spans="1:13" s="161" customFormat="1">
      <c r="A640" s="176"/>
      <c r="B640" s="176"/>
      <c r="J640" s="177"/>
      <c r="K640" s="177"/>
      <c r="L640" s="177"/>
      <c r="M640" s="177"/>
    </row>
    <row r="641" spans="1:13" s="161" customFormat="1">
      <c r="A641" s="176"/>
      <c r="B641" s="176"/>
      <c r="J641" s="177"/>
      <c r="K641" s="177"/>
      <c r="L641" s="177"/>
      <c r="M641" s="177"/>
    </row>
    <row r="642" spans="1:13" s="161" customFormat="1">
      <c r="A642" s="176"/>
      <c r="B642" s="176"/>
      <c r="J642" s="177"/>
      <c r="K642" s="177"/>
      <c r="L642" s="177"/>
      <c r="M642" s="177"/>
    </row>
    <row r="643" spans="1:13" s="161" customFormat="1">
      <c r="A643" s="176"/>
      <c r="B643" s="176"/>
      <c r="J643" s="177"/>
      <c r="K643" s="177"/>
      <c r="L643" s="177"/>
      <c r="M643" s="177"/>
    </row>
    <row r="644" spans="1:13" s="161" customFormat="1">
      <c r="A644" s="176"/>
      <c r="B644" s="176"/>
      <c r="J644" s="177"/>
      <c r="K644" s="177"/>
      <c r="L644" s="177"/>
      <c r="M644" s="177"/>
    </row>
    <row r="645" spans="1:13" s="161" customFormat="1">
      <c r="A645" s="176"/>
      <c r="B645" s="176"/>
      <c r="J645" s="177"/>
      <c r="K645" s="177"/>
      <c r="L645" s="177"/>
      <c r="M645" s="177"/>
    </row>
    <row r="646" spans="1:13" s="161" customFormat="1">
      <c r="A646" s="176"/>
      <c r="B646" s="176"/>
      <c r="J646" s="177"/>
      <c r="K646" s="177"/>
      <c r="L646" s="177"/>
      <c r="M646" s="177"/>
    </row>
    <row r="647" spans="1:13" s="161" customFormat="1">
      <c r="A647" s="176"/>
      <c r="B647" s="176"/>
      <c r="J647" s="177"/>
      <c r="K647" s="177"/>
      <c r="L647" s="177"/>
      <c r="M647" s="177"/>
    </row>
    <row r="648" spans="1:13" s="161" customFormat="1">
      <c r="A648" s="176"/>
      <c r="B648" s="176"/>
      <c r="J648" s="177"/>
      <c r="K648" s="177"/>
      <c r="L648" s="177"/>
      <c r="M648" s="177"/>
    </row>
    <row r="649" spans="1:13" s="161" customFormat="1">
      <c r="A649" s="176"/>
      <c r="B649" s="176"/>
      <c r="J649" s="177"/>
      <c r="K649" s="177"/>
      <c r="L649" s="177"/>
      <c r="M649" s="177"/>
    </row>
    <row r="650" spans="1:13" s="161" customFormat="1">
      <c r="A650" s="176"/>
      <c r="B650" s="176"/>
      <c r="J650" s="177"/>
      <c r="K650" s="177"/>
      <c r="L650" s="177"/>
      <c r="M650" s="177"/>
    </row>
    <row r="651" spans="1:13" s="161" customFormat="1">
      <c r="A651" s="176"/>
      <c r="B651" s="176"/>
      <c r="J651" s="177"/>
      <c r="K651" s="177"/>
      <c r="L651" s="177"/>
      <c r="M651" s="177"/>
    </row>
    <row r="652" spans="1:13" s="161" customFormat="1">
      <c r="A652" s="176"/>
      <c r="B652" s="176"/>
      <c r="J652" s="177"/>
      <c r="K652" s="177"/>
      <c r="L652" s="177"/>
      <c r="M652" s="177"/>
    </row>
    <row r="653" spans="1:13" s="161" customFormat="1">
      <c r="A653" s="176"/>
      <c r="B653" s="176"/>
      <c r="J653" s="177"/>
      <c r="K653" s="177"/>
      <c r="L653" s="177"/>
      <c r="M653" s="177"/>
    </row>
    <row r="654" spans="1:13" s="161" customFormat="1">
      <c r="A654" s="176"/>
      <c r="B654" s="176"/>
      <c r="J654" s="177"/>
      <c r="K654" s="177"/>
      <c r="L654" s="177"/>
      <c r="M654" s="177"/>
    </row>
    <row r="655" spans="1:13" s="161" customFormat="1">
      <c r="A655" s="176"/>
      <c r="B655" s="176"/>
      <c r="J655" s="177"/>
      <c r="K655" s="177"/>
      <c r="L655" s="177"/>
      <c r="M655" s="177"/>
    </row>
    <row r="656" spans="1:13" s="161" customFormat="1">
      <c r="A656" s="176"/>
      <c r="B656" s="176"/>
      <c r="J656" s="177"/>
      <c r="K656" s="177"/>
      <c r="L656" s="177"/>
      <c r="M656" s="177"/>
    </row>
    <row r="657" spans="1:13" s="161" customFormat="1">
      <c r="A657" s="176"/>
      <c r="B657" s="176"/>
      <c r="J657" s="177"/>
      <c r="K657" s="177"/>
      <c r="L657" s="177"/>
      <c r="M657" s="177"/>
    </row>
    <row r="658" spans="1:13" s="161" customFormat="1">
      <c r="A658" s="176"/>
      <c r="B658" s="176"/>
      <c r="J658" s="177"/>
      <c r="K658" s="177"/>
      <c r="L658" s="177"/>
      <c r="M658" s="177"/>
    </row>
    <row r="659" spans="1:13" s="161" customFormat="1">
      <c r="A659" s="176"/>
      <c r="B659" s="176"/>
      <c r="J659" s="177"/>
      <c r="K659" s="177"/>
      <c r="L659" s="177"/>
      <c r="M659" s="177"/>
    </row>
    <row r="660" spans="1:13" s="161" customFormat="1">
      <c r="A660" s="176"/>
      <c r="B660" s="176"/>
      <c r="J660" s="177"/>
      <c r="K660" s="177"/>
      <c r="L660" s="177"/>
      <c r="M660" s="177"/>
    </row>
    <row r="661" spans="1:13" s="161" customFormat="1">
      <c r="A661" s="176"/>
      <c r="B661" s="176"/>
      <c r="J661" s="177"/>
      <c r="K661" s="177"/>
      <c r="L661" s="177"/>
      <c r="M661" s="177"/>
    </row>
    <row r="662" spans="1:13" s="161" customFormat="1">
      <c r="A662" s="176"/>
      <c r="B662" s="176"/>
      <c r="J662" s="177"/>
      <c r="K662" s="177"/>
      <c r="L662" s="177"/>
      <c r="M662" s="177"/>
    </row>
    <row r="663" spans="1:13" s="161" customFormat="1">
      <c r="A663" s="176"/>
      <c r="B663" s="176"/>
      <c r="J663" s="177"/>
      <c r="K663" s="177"/>
      <c r="L663" s="177"/>
      <c r="M663" s="177"/>
    </row>
    <row r="664" spans="1:13" s="161" customFormat="1">
      <c r="A664" s="176"/>
      <c r="B664" s="176"/>
      <c r="J664" s="177"/>
      <c r="K664" s="177"/>
      <c r="L664" s="177"/>
      <c r="M664" s="177"/>
    </row>
    <row r="665" spans="1:13" s="161" customFormat="1">
      <c r="A665" s="176"/>
      <c r="B665" s="176"/>
      <c r="J665" s="177"/>
      <c r="K665" s="177"/>
      <c r="L665" s="177"/>
      <c r="M665" s="177"/>
    </row>
    <row r="666" spans="1:13" s="161" customFormat="1">
      <c r="A666" s="176"/>
      <c r="B666" s="176"/>
      <c r="J666" s="177"/>
      <c r="K666" s="177"/>
      <c r="L666" s="177"/>
      <c r="M666" s="177"/>
    </row>
    <row r="667" spans="1:13" s="161" customFormat="1">
      <c r="A667" s="176"/>
      <c r="B667" s="176"/>
      <c r="J667" s="177"/>
      <c r="K667" s="177"/>
      <c r="L667" s="177"/>
      <c r="M667" s="177"/>
    </row>
    <row r="668" spans="1:13" s="161" customFormat="1">
      <c r="A668" s="176"/>
      <c r="B668" s="176"/>
      <c r="J668" s="177"/>
      <c r="K668" s="177"/>
      <c r="L668" s="177"/>
      <c r="M668" s="177"/>
    </row>
    <row r="669" spans="1:13" s="161" customFormat="1">
      <c r="A669" s="176"/>
      <c r="B669" s="176"/>
      <c r="J669" s="177"/>
      <c r="K669" s="177"/>
      <c r="L669" s="177"/>
      <c r="M669" s="177"/>
    </row>
    <row r="670" spans="1:13" s="161" customFormat="1">
      <c r="A670" s="176"/>
      <c r="B670" s="176"/>
      <c r="J670" s="177"/>
      <c r="K670" s="177"/>
      <c r="L670" s="177"/>
      <c r="M670" s="177"/>
    </row>
    <row r="671" spans="1:13" s="161" customFormat="1">
      <c r="A671" s="176"/>
      <c r="B671" s="176"/>
      <c r="J671" s="177"/>
      <c r="K671" s="177"/>
      <c r="L671" s="177"/>
      <c r="M671" s="177"/>
    </row>
    <row r="672" spans="1:13" s="161" customFormat="1">
      <c r="A672" s="176"/>
      <c r="B672" s="176"/>
      <c r="J672" s="177"/>
      <c r="K672" s="177"/>
      <c r="L672" s="177"/>
      <c r="M672" s="177"/>
    </row>
    <row r="673" spans="1:13" s="161" customFormat="1">
      <c r="A673" s="176"/>
      <c r="B673" s="176"/>
      <c r="J673" s="177"/>
      <c r="K673" s="177"/>
      <c r="L673" s="177"/>
      <c r="M673" s="177"/>
    </row>
    <row r="674" spans="1:13" s="161" customFormat="1">
      <c r="A674" s="176"/>
      <c r="B674" s="176"/>
      <c r="J674" s="177"/>
      <c r="K674" s="177"/>
      <c r="L674" s="177"/>
      <c r="M674" s="177"/>
    </row>
    <row r="675" spans="1:13" s="161" customFormat="1">
      <c r="A675" s="176"/>
      <c r="B675" s="176"/>
      <c r="J675" s="177"/>
      <c r="K675" s="177"/>
      <c r="L675" s="177"/>
      <c r="M675" s="177"/>
    </row>
    <row r="676" spans="1:13" s="161" customFormat="1">
      <c r="A676" s="176"/>
      <c r="B676" s="176"/>
      <c r="J676" s="177"/>
      <c r="K676" s="177"/>
      <c r="L676" s="177"/>
      <c r="M676" s="177"/>
    </row>
    <row r="677" spans="1:13" s="161" customFormat="1">
      <c r="A677" s="176"/>
      <c r="B677" s="176"/>
      <c r="J677" s="177"/>
      <c r="K677" s="177"/>
      <c r="L677" s="177"/>
      <c r="M677" s="177"/>
    </row>
    <row r="678" spans="1:13" s="161" customFormat="1">
      <c r="A678" s="176"/>
      <c r="B678" s="176"/>
      <c r="J678" s="177"/>
      <c r="K678" s="177"/>
      <c r="L678" s="177"/>
      <c r="M678" s="177"/>
    </row>
    <row r="679" spans="1:13" s="161" customFormat="1">
      <c r="A679" s="176"/>
      <c r="B679" s="176"/>
      <c r="J679" s="177"/>
      <c r="K679" s="177"/>
      <c r="L679" s="177"/>
      <c r="M679" s="177"/>
    </row>
    <row r="680" spans="1:13" s="161" customFormat="1">
      <c r="A680" s="176"/>
      <c r="B680" s="176"/>
      <c r="J680" s="177"/>
      <c r="K680" s="177"/>
      <c r="L680" s="177"/>
      <c r="M680" s="177"/>
    </row>
    <row r="681" spans="1:13" s="161" customFormat="1">
      <c r="A681" s="176"/>
      <c r="B681" s="176"/>
      <c r="J681" s="177"/>
      <c r="K681" s="177"/>
      <c r="L681" s="177"/>
      <c r="M681" s="177"/>
    </row>
    <row r="682" spans="1:13" s="161" customFormat="1">
      <c r="A682" s="176"/>
      <c r="B682" s="176"/>
      <c r="J682" s="177"/>
      <c r="K682" s="177"/>
      <c r="L682" s="177"/>
      <c r="M682" s="177"/>
    </row>
    <row r="683" spans="1:13" s="161" customFormat="1">
      <c r="A683" s="176"/>
      <c r="B683" s="176"/>
      <c r="J683" s="177"/>
      <c r="K683" s="177"/>
      <c r="L683" s="177"/>
      <c r="M683" s="177"/>
    </row>
    <row r="684" spans="1:13" s="161" customFormat="1">
      <c r="A684" s="176"/>
      <c r="B684" s="176"/>
      <c r="J684" s="177"/>
      <c r="K684" s="177"/>
      <c r="L684" s="177"/>
      <c r="M684" s="177"/>
    </row>
    <row r="685" spans="1:13" s="161" customFormat="1">
      <c r="A685" s="176"/>
      <c r="B685" s="176"/>
      <c r="J685" s="177"/>
      <c r="K685" s="177"/>
      <c r="L685" s="177"/>
      <c r="M685" s="177"/>
    </row>
    <row r="686" spans="1:13" s="161" customFormat="1">
      <c r="A686" s="176"/>
      <c r="B686" s="176"/>
      <c r="J686" s="177"/>
      <c r="K686" s="177"/>
      <c r="L686" s="177"/>
      <c r="M686" s="177"/>
    </row>
    <row r="687" spans="1:13" s="161" customFormat="1">
      <c r="A687" s="176"/>
      <c r="B687" s="176"/>
      <c r="J687" s="177"/>
      <c r="K687" s="177"/>
      <c r="L687" s="177"/>
      <c r="M687" s="177"/>
    </row>
    <row r="688" spans="1:13" s="161" customFormat="1">
      <c r="A688" s="176"/>
      <c r="B688" s="176"/>
      <c r="J688" s="177"/>
      <c r="K688" s="177"/>
      <c r="L688" s="177"/>
      <c r="M688" s="177"/>
    </row>
    <row r="689" spans="1:13" s="161" customFormat="1">
      <c r="A689" s="176"/>
      <c r="B689" s="176"/>
      <c r="J689" s="177"/>
      <c r="K689" s="177"/>
      <c r="L689" s="177"/>
      <c r="M689" s="177"/>
    </row>
    <row r="690" spans="1:13" s="161" customFormat="1">
      <c r="A690" s="176"/>
      <c r="B690" s="176"/>
      <c r="J690" s="177"/>
      <c r="K690" s="177"/>
      <c r="L690" s="177"/>
      <c r="M690" s="177"/>
    </row>
    <row r="691" spans="1:13" s="161" customFormat="1">
      <c r="A691" s="176"/>
      <c r="B691" s="176"/>
      <c r="J691" s="177"/>
      <c r="K691" s="177"/>
      <c r="L691" s="177"/>
      <c r="M691" s="177"/>
    </row>
    <row r="692" spans="1:13" s="161" customFormat="1">
      <c r="A692" s="176"/>
      <c r="B692" s="176"/>
      <c r="J692" s="177"/>
      <c r="K692" s="177"/>
      <c r="L692" s="177"/>
      <c r="M692" s="177"/>
    </row>
    <row r="693" spans="1:13" s="161" customFormat="1">
      <c r="A693" s="176"/>
      <c r="B693" s="176"/>
      <c r="J693" s="177"/>
      <c r="K693" s="177"/>
      <c r="L693" s="177"/>
      <c r="M693" s="177"/>
    </row>
    <row r="694" spans="1:13" s="161" customFormat="1">
      <c r="A694" s="176"/>
      <c r="B694" s="176"/>
      <c r="J694" s="177"/>
      <c r="K694" s="177"/>
      <c r="L694" s="177"/>
      <c r="M694" s="177"/>
    </row>
    <row r="695" spans="1:13" s="161" customFormat="1">
      <c r="A695" s="176"/>
      <c r="B695" s="176"/>
      <c r="J695" s="177"/>
      <c r="K695" s="177"/>
      <c r="L695" s="177"/>
      <c r="M695" s="177"/>
    </row>
    <row r="696" spans="1:13" s="161" customFormat="1">
      <c r="A696" s="176"/>
      <c r="B696" s="176"/>
      <c r="J696" s="177"/>
      <c r="K696" s="177"/>
      <c r="L696" s="177"/>
      <c r="M696" s="177"/>
    </row>
    <row r="697" spans="1:13" s="161" customFormat="1">
      <c r="A697" s="176"/>
      <c r="B697" s="176"/>
      <c r="J697" s="177"/>
      <c r="K697" s="177"/>
      <c r="L697" s="177"/>
      <c r="M697" s="177"/>
    </row>
    <row r="698" spans="1:13" s="161" customFormat="1">
      <c r="A698" s="176"/>
      <c r="B698" s="176"/>
      <c r="J698" s="177"/>
      <c r="K698" s="177"/>
      <c r="L698" s="177"/>
      <c r="M698" s="177"/>
    </row>
    <row r="699" spans="1:13" s="161" customFormat="1">
      <c r="A699" s="176"/>
      <c r="B699" s="176"/>
      <c r="J699" s="177"/>
      <c r="K699" s="177"/>
      <c r="L699" s="177"/>
      <c r="M699" s="177"/>
    </row>
    <row r="700" spans="1:13" s="161" customFormat="1">
      <c r="A700" s="176"/>
      <c r="B700" s="176"/>
      <c r="J700" s="177"/>
      <c r="K700" s="177"/>
      <c r="L700" s="177"/>
      <c r="M700" s="177"/>
    </row>
    <row r="701" spans="1:13" s="161" customFormat="1">
      <c r="A701" s="176"/>
      <c r="B701" s="176"/>
      <c r="J701" s="177"/>
      <c r="K701" s="177"/>
      <c r="L701" s="177"/>
      <c r="M701" s="177"/>
    </row>
    <row r="702" spans="1:13" s="161" customFormat="1">
      <c r="A702" s="176"/>
      <c r="B702" s="176"/>
      <c r="J702" s="177"/>
      <c r="K702" s="177"/>
      <c r="L702" s="177"/>
      <c r="M702" s="177"/>
    </row>
    <row r="703" spans="1:13" s="161" customFormat="1">
      <c r="A703" s="176"/>
      <c r="B703" s="176"/>
      <c r="J703" s="177"/>
      <c r="K703" s="177"/>
      <c r="L703" s="177"/>
      <c r="M703" s="177"/>
    </row>
    <row r="704" spans="1:13" s="161" customFormat="1">
      <c r="A704" s="176"/>
      <c r="B704" s="176"/>
      <c r="J704" s="177"/>
      <c r="K704" s="177"/>
      <c r="L704" s="177"/>
      <c r="M704" s="177"/>
    </row>
    <row r="705" spans="1:13" s="161" customFormat="1">
      <c r="A705" s="176"/>
      <c r="B705" s="176"/>
      <c r="J705" s="177"/>
      <c r="K705" s="177"/>
      <c r="L705" s="177"/>
      <c r="M705" s="177"/>
    </row>
    <row r="706" spans="1:13" s="161" customFormat="1">
      <c r="A706" s="176"/>
      <c r="B706" s="176"/>
      <c r="J706" s="177"/>
      <c r="K706" s="177"/>
      <c r="L706" s="177"/>
      <c r="M706" s="177"/>
    </row>
    <row r="707" spans="1:13" s="161" customFormat="1">
      <c r="A707" s="176"/>
      <c r="B707" s="176"/>
      <c r="J707" s="177"/>
      <c r="K707" s="177"/>
      <c r="L707" s="177"/>
      <c r="M707" s="177"/>
    </row>
    <row r="708" spans="1:13" s="161" customFormat="1">
      <c r="A708" s="176"/>
      <c r="B708" s="176"/>
      <c r="J708" s="177"/>
      <c r="K708" s="177"/>
      <c r="L708" s="177"/>
      <c r="M708" s="177"/>
    </row>
    <row r="709" spans="1:13" s="161" customFormat="1">
      <c r="A709" s="176"/>
      <c r="B709" s="176"/>
      <c r="J709" s="177"/>
      <c r="K709" s="177"/>
      <c r="L709" s="177"/>
      <c r="M709" s="177"/>
    </row>
    <row r="710" spans="1:13" s="161" customFormat="1">
      <c r="A710" s="176"/>
      <c r="B710" s="176"/>
      <c r="J710" s="177"/>
      <c r="K710" s="177"/>
      <c r="L710" s="177"/>
      <c r="M710" s="177"/>
    </row>
    <row r="711" spans="1:13" s="161" customFormat="1">
      <c r="A711" s="176"/>
      <c r="B711" s="176"/>
      <c r="J711" s="177"/>
      <c r="K711" s="177"/>
      <c r="L711" s="177"/>
      <c r="M711" s="177"/>
    </row>
    <row r="712" spans="1:13" s="161" customFormat="1">
      <c r="A712" s="176"/>
      <c r="B712" s="176"/>
      <c r="J712" s="177"/>
      <c r="K712" s="177"/>
      <c r="L712" s="177"/>
      <c r="M712" s="177"/>
    </row>
    <row r="713" spans="1:13" s="161" customFormat="1">
      <c r="A713" s="176"/>
      <c r="B713" s="176"/>
      <c r="J713" s="177"/>
      <c r="K713" s="177"/>
      <c r="L713" s="177"/>
      <c r="M713" s="177"/>
    </row>
    <row r="714" spans="1:13" s="161" customFormat="1">
      <c r="A714" s="176"/>
      <c r="B714" s="176"/>
      <c r="J714" s="177"/>
      <c r="K714" s="177"/>
      <c r="L714" s="177"/>
      <c r="M714" s="177"/>
    </row>
    <row r="715" spans="1:13" s="161" customFormat="1">
      <c r="A715" s="176"/>
      <c r="B715" s="176"/>
      <c r="J715" s="177"/>
      <c r="K715" s="177"/>
      <c r="L715" s="177"/>
      <c r="M715" s="177"/>
    </row>
    <row r="716" spans="1:13" s="161" customFormat="1">
      <c r="A716" s="176"/>
      <c r="B716" s="176"/>
      <c r="J716" s="177"/>
      <c r="K716" s="177"/>
      <c r="L716" s="177"/>
      <c r="M716" s="177"/>
    </row>
    <row r="717" spans="1:13" s="161" customFormat="1">
      <c r="A717" s="176"/>
      <c r="B717" s="176"/>
      <c r="J717" s="177"/>
      <c r="K717" s="177"/>
      <c r="L717" s="177"/>
      <c r="M717" s="177"/>
    </row>
    <row r="718" spans="1:13" s="161" customFormat="1">
      <c r="A718" s="176"/>
      <c r="B718" s="176"/>
      <c r="J718" s="177"/>
      <c r="K718" s="177"/>
      <c r="L718" s="177"/>
      <c r="M718" s="177"/>
    </row>
    <row r="719" spans="1:13" s="161" customFormat="1">
      <c r="A719" s="176"/>
      <c r="B719" s="176"/>
      <c r="J719" s="177"/>
      <c r="K719" s="177"/>
      <c r="L719" s="177"/>
      <c r="M719" s="177"/>
    </row>
    <row r="720" spans="1:13" s="161" customFormat="1">
      <c r="A720" s="176"/>
      <c r="B720" s="176"/>
      <c r="J720" s="177"/>
      <c r="K720" s="177"/>
      <c r="L720" s="177"/>
      <c r="M720" s="177"/>
    </row>
    <row r="721" spans="1:13" s="161" customFormat="1">
      <c r="A721" s="176"/>
      <c r="B721" s="176"/>
      <c r="J721" s="177"/>
      <c r="K721" s="177"/>
      <c r="L721" s="177"/>
      <c r="M721" s="177"/>
    </row>
    <row r="722" spans="1:13" s="161" customFormat="1">
      <c r="A722" s="176"/>
      <c r="B722" s="176"/>
      <c r="J722" s="177"/>
      <c r="K722" s="177"/>
      <c r="L722" s="177"/>
      <c r="M722" s="177"/>
    </row>
    <row r="723" spans="1:13" s="161" customFormat="1">
      <c r="A723" s="176"/>
      <c r="B723" s="176"/>
      <c r="J723" s="177"/>
      <c r="K723" s="177"/>
      <c r="L723" s="177"/>
      <c r="M723" s="177"/>
    </row>
    <row r="724" spans="1:13" s="161" customFormat="1">
      <c r="A724" s="176"/>
      <c r="B724" s="176"/>
      <c r="J724" s="177"/>
      <c r="K724" s="177"/>
      <c r="L724" s="177"/>
      <c r="M724" s="177"/>
    </row>
    <row r="725" spans="1:13" s="161" customFormat="1">
      <c r="A725" s="176"/>
      <c r="B725" s="176"/>
      <c r="J725" s="177"/>
      <c r="K725" s="177"/>
      <c r="L725" s="177"/>
      <c r="M725" s="177"/>
    </row>
    <row r="726" spans="1:13" s="161" customFormat="1">
      <c r="A726" s="176"/>
      <c r="B726" s="176"/>
      <c r="J726" s="177"/>
      <c r="K726" s="177"/>
      <c r="L726" s="177"/>
      <c r="M726" s="177"/>
    </row>
    <row r="727" spans="1:13" s="161" customFormat="1">
      <c r="A727" s="176"/>
      <c r="B727" s="176"/>
      <c r="J727" s="177"/>
      <c r="K727" s="177"/>
      <c r="L727" s="177"/>
      <c r="M727" s="177"/>
    </row>
    <row r="728" spans="1:13" s="161" customFormat="1">
      <c r="A728" s="176"/>
      <c r="B728" s="176"/>
      <c r="J728" s="177"/>
      <c r="K728" s="177"/>
      <c r="L728" s="177"/>
      <c r="M728" s="177"/>
    </row>
    <row r="729" spans="1:13" s="161" customFormat="1">
      <c r="A729" s="176"/>
      <c r="B729" s="176"/>
      <c r="J729" s="177"/>
      <c r="K729" s="177"/>
      <c r="L729" s="177"/>
      <c r="M729" s="177"/>
    </row>
    <row r="730" spans="1:13" s="161" customFormat="1">
      <c r="A730" s="176"/>
      <c r="B730" s="176"/>
      <c r="J730" s="177"/>
      <c r="K730" s="177"/>
      <c r="L730" s="177"/>
      <c r="M730" s="177"/>
    </row>
    <row r="731" spans="1:13" s="161" customFormat="1">
      <c r="A731" s="176"/>
      <c r="B731" s="176"/>
      <c r="J731" s="177"/>
      <c r="K731" s="177"/>
      <c r="L731" s="177"/>
      <c r="M731" s="177"/>
    </row>
    <row r="732" spans="1:13" s="161" customFormat="1">
      <c r="A732" s="176"/>
      <c r="B732" s="176"/>
      <c r="J732" s="177"/>
      <c r="K732" s="177"/>
      <c r="L732" s="177"/>
      <c r="M732" s="177"/>
    </row>
    <row r="733" spans="1:13" s="161" customFormat="1">
      <c r="A733" s="176"/>
      <c r="B733" s="176"/>
      <c r="J733" s="177"/>
      <c r="K733" s="177"/>
      <c r="L733" s="177"/>
      <c r="M733" s="177"/>
    </row>
    <row r="734" spans="1:13" s="161" customFormat="1">
      <c r="A734" s="176"/>
      <c r="B734" s="176"/>
      <c r="J734" s="177"/>
      <c r="K734" s="177"/>
      <c r="L734" s="177"/>
      <c r="M734" s="177"/>
    </row>
    <row r="735" spans="1:13" s="161" customFormat="1">
      <c r="A735" s="176"/>
      <c r="B735" s="176"/>
      <c r="J735" s="177"/>
      <c r="K735" s="177"/>
      <c r="L735" s="177"/>
      <c r="M735" s="177"/>
    </row>
    <row r="736" spans="1:13" s="161" customFormat="1">
      <c r="A736" s="176"/>
      <c r="B736" s="176"/>
      <c r="J736" s="177"/>
      <c r="K736" s="177"/>
      <c r="L736" s="177"/>
      <c r="M736" s="177"/>
    </row>
    <row r="737" spans="1:13" s="161" customFormat="1">
      <c r="A737" s="176"/>
      <c r="B737" s="176"/>
      <c r="J737" s="177"/>
      <c r="K737" s="177"/>
      <c r="L737" s="177"/>
      <c r="M737" s="177"/>
    </row>
    <row r="738" spans="1:13" s="161" customFormat="1">
      <c r="A738" s="176"/>
      <c r="B738" s="176"/>
      <c r="J738" s="177"/>
      <c r="K738" s="177"/>
      <c r="L738" s="177"/>
      <c r="M738" s="177"/>
    </row>
    <row r="739" spans="1:13" s="161" customFormat="1">
      <c r="A739" s="176"/>
      <c r="B739" s="176"/>
      <c r="J739" s="177"/>
      <c r="K739" s="177"/>
      <c r="L739" s="177"/>
      <c r="M739" s="177"/>
    </row>
    <row r="740" spans="1:13" s="161" customFormat="1">
      <c r="A740" s="176"/>
      <c r="B740" s="176"/>
      <c r="J740" s="177"/>
      <c r="K740" s="177"/>
      <c r="L740" s="177"/>
      <c r="M740" s="177"/>
    </row>
    <row r="741" spans="1:13" s="161" customFormat="1">
      <c r="A741" s="176"/>
      <c r="B741" s="176"/>
      <c r="J741" s="177"/>
      <c r="K741" s="177"/>
      <c r="L741" s="177"/>
      <c r="M741" s="177"/>
    </row>
    <row r="742" spans="1:13" s="161" customFormat="1">
      <c r="A742" s="176"/>
      <c r="B742" s="176"/>
      <c r="J742" s="177"/>
      <c r="K742" s="177"/>
      <c r="L742" s="177"/>
      <c r="M742" s="177"/>
    </row>
    <row r="743" spans="1:13" s="161" customFormat="1">
      <c r="A743" s="176"/>
      <c r="B743" s="176"/>
      <c r="J743" s="177"/>
      <c r="K743" s="177"/>
      <c r="L743" s="177"/>
      <c r="M743" s="177"/>
    </row>
    <row r="744" spans="1:13" s="161" customFormat="1">
      <c r="A744" s="176"/>
      <c r="B744" s="176"/>
      <c r="J744" s="177"/>
      <c r="K744" s="177"/>
      <c r="L744" s="177"/>
      <c r="M744" s="177"/>
    </row>
    <row r="745" spans="1:13" s="161" customFormat="1">
      <c r="A745" s="176"/>
      <c r="B745" s="176"/>
      <c r="J745" s="177"/>
      <c r="K745" s="177"/>
      <c r="L745" s="177"/>
      <c r="M745" s="177"/>
    </row>
    <row r="746" spans="1:13" s="161" customFormat="1">
      <c r="A746" s="176"/>
      <c r="B746" s="176"/>
      <c r="J746" s="177"/>
      <c r="K746" s="177"/>
      <c r="L746" s="177"/>
      <c r="M746" s="177"/>
    </row>
    <row r="747" spans="1:13" s="161" customFormat="1">
      <c r="A747" s="176"/>
      <c r="B747" s="176"/>
      <c r="J747" s="177"/>
      <c r="K747" s="177"/>
      <c r="L747" s="177"/>
      <c r="M747" s="177"/>
    </row>
    <row r="748" spans="1:13" s="161" customFormat="1">
      <c r="A748" s="176"/>
      <c r="B748" s="176"/>
      <c r="J748" s="177"/>
      <c r="K748" s="177"/>
      <c r="L748" s="177"/>
      <c r="M748" s="177"/>
    </row>
    <row r="749" spans="1:13" s="161" customFormat="1">
      <c r="A749" s="176"/>
      <c r="B749" s="176"/>
      <c r="J749" s="177"/>
      <c r="K749" s="177"/>
      <c r="L749" s="177"/>
      <c r="M749" s="177"/>
    </row>
    <row r="750" spans="1:13" s="161" customFormat="1">
      <c r="A750" s="176"/>
      <c r="B750" s="176"/>
      <c r="J750" s="177"/>
      <c r="K750" s="177"/>
      <c r="L750" s="177"/>
      <c r="M750" s="177"/>
    </row>
    <row r="751" spans="1:13" s="161" customFormat="1">
      <c r="A751" s="176"/>
      <c r="B751" s="176"/>
      <c r="J751" s="177"/>
      <c r="K751" s="177"/>
      <c r="L751" s="177"/>
      <c r="M751" s="177"/>
    </row>
    <row r="752" spans="1:13" s="161" customFormat="1">
      <c r="A752" s="176"/>
      <c r="B752" s="176"/>
      <c r="J752" s="177"/>
      <c r="K752" s="177"/>
      <c r="L752" s="177"/>
      <c r="M752" s="177"/>
    </row>
    <row r="753" spans="1:13" s="161" customFormat="1">
      <c r="A753" s="176"/>
      <c r="B753" s="176"/>
      <c r="J753" s="177"/>
      <c r="K753" s="177"/>
      <c r="L753" s="177"/>
      <c r="M753" s="177"/>
    </row>
    <row r="754" spans="1:13" s="161" customFormat="1">
      <c r="A754" s="176"/>
      <c r="B754" s="176"/>
      <c r="J754" s="177"/>
      <c r="K754" s="177"/>
      <c r="L754" s="177"/>
      <c r="M754" s="177"/>
    </row>
    <row r="755" spans="1:13" s="161" customFormat="1">
      <c r="A755" s="176"/>
      <c r="B755" s="176"/>
      <c r="J755" s="177"/>
      <c r="K755" s="177"/>
      <c r="L755" s="177"/>
      <c r="M755" s="177"/>
    </row>
    <row r="756" spans="1:13" s="161" customFormat="1">
      <c r="A756" s="176"/>
      <c r="B756" s="176"/>
      <c r="J756" s="177"/>
      <c r="K756" s="177"/>
      <c r="L756" s="177"/>
      <c r="M756" s="177"/>
    </row>
    <row r="757" spans="1:13" s="161" customFormat="1">
      <c r="A757" s="176"/>
      <c r="B757" s="176"/>
      <c r="J757" s="177"/>
      <c r="K757" s="177"/>
      <c r="L757" s="177"/>
      <c r="M757" s="177"/>
    </row>
    <row r="758" spans="1:13" s="161" customFormat="1">
      <c r="A758" s="176"/>
      <c r="B758" s="176"/>
      <c r="J758" s="177"/>
      <c r="K758" s="177"/>
      <c r="L758" s="177"/>
      <c r="M758" s="177"/>
    </row>
    <row r="759" spans="1:13" s="161" customFormat="1">
      <c r="A759" s="176"/>
      <c r="B759" s="176"/>
      <c r="J759" s="177"/>
      <c r="K759" s="177"/>
      <c r="L759" s="177"/>
      <c r="M759" s="177"/>
    </row>
    <row r="760" spans="1:13" s="161" customFormat="1">
      <c r="A760" s="176"/>
      <c r="B760" s="176"/>
      <c r="J760" s="177"/>
      <c r="K760" s="177"/>
      <c r="L760" s="177"/>
      <c r="M760" s="177"/>
    </row>
    <row r="761" spans="1:13" s="161" customFormat="1">
      <c r="A761" s="176"/>
      <c r="B761" s="176"/>
      <c r="J761" s="177"/>
      <c r="K761" s="177"/>
      <c r="L761" s="177"/>
      <c r="M761" s="177"/>
    </row>
    <row r="762" spans="1:13" s="161" customFormat="1">
      <c r="A762" s="176"/>
      <c r="B762" s="176"/>
      <c r="J762" s="177"/>
      <c r="K762" s="177"/>
      <c r="L762" s="177"/>
      <c r="M762" s="177"/>
    </row>
    <row r="763" spans="1:13" s="161" customFormat="1">
      <c r="A763" s="176"/>
      <c r="B763" s="176"/>
      <c r="J763" s="177"/>
      <c r="K763" s="177"/>
      <c r="L763" s="177"/>
      <c r="M763" s="177"/>
    </row>
    <row r="764" spans="1:13" s="161" customFormat="1">
      <c r="A764" s="176"/>
      <c r="B764" s="176"/>
      <c r="J764" s="177"/>
      <c r="K764" s="177"/>
      <c r="L764" s="177"/>
      <c r="M764" s="177"/>
    </row>
    <row r="765" spans="1:13" s="161" customFormat="1">
      <c r="A765" s="176"/>
      <c r="B765" s="176"/>
      <c r="J765" s="177"/>
      <c r="K765" s="177"/>
      <c r="L765" s="177"/>
      <c r="M765" s="177"/>
    </row>
    <row r="766" spans="1:13" s="161" customFormat="1">
      <c r="A766" s="176"/>
      <c r="B766" s="176"/>
      <c r="J766" s="177"/>
      <c r="K766" s="177"/>
      <c r="L766" s="177"/>
      <c r="M766" s="177"/>
    </row>
    <row r="767" spans="1:13" s="161" customFormat="1">
      <c r="A767" s="176"/>
      <c r="B767" s="176"/>
      <c r="J767" s="177"/>
      <c r="K767" s="177"/>
      <c r="L767" s="177"/>
      <c r="M767" s="177"/>
    </row>
    <row r="768" spans="1:13" s="161" customFormat="1">
      <c r="A768" s="176"/>
      <c r="B768" s="176"/>
      <c r="J768" s="177"/>
      <c r="K768" s="177"/>
      <c r="L768" s="177"/>
      <c r="M768" s="177"/>
    </row>
    <row r="769" spans="1:13" s="161" customFormat="1">
      <c r="A769" s="176"/>
      <c r="B769" s="176"/>
      <c r="J769" s="177"/>
      <c r="K769" s="177"/>
      <c r="L769" s="177"/>
      <c r="M769" s="177"/>
    </row>
    <row r="770" spans="1:13" s="161" customFormat="1">
      <c r="A770" s="176"/>
      <c r="B770" s="176"/>
      <c r="J770" s="177"/>
      <c r="K770" s="177"/>
      <c r="L770" s="177"/>
      <c r="M770" s="177"/>
    </row>
    <row r="771" spans="1:13" s="161" customFormat="1">
      <c r="A771" s="176"/>
      <c r="B771" s="176"/>
      <c r="J771" s="177"/>
      <c r="K771" s="177"/>
      <c r="L771" s="177"/>
      <c r="M771" s="177"/>
    </row>
    <row r="772" spans="1:13" s="161" customFormat="1">
      <c r="A772" s="176"/>
      <c r="B772" s="176"/>
      <c r="J772" s="177"/>
      <c r="K772" s="177"/>
      <c r="L772" s="177"/>
      <c r="M772" s="177"/>
    </row>
    <row r="773" spans="1:13" s="161" customFormat="1">
      <c r="A773" s="176"/>
      <c r="B773" s="176"/>
      <c r="J773" s="177"/>
      <c r="K773" s="177"/>
      <c r="L773" s="177"/>
      <c r="M773" s="177"/>
    </row>
    <row r="774" spans="1:13" s="161" customFormat="1">
      <c r="A774" s="176"/>
      <c r="B774" s="176"/>
      <c r="J774" s="177"/>
      <c r="K774" s="177"/>
      <c r="L774" s="177"/>
      <c r="M774" s="177"/>
    </row>
    <row r="775" spans="1:13" s="161" customFormat="1">
      <c r="A775" s="176"/>
      <c r="B775" s="176"/>
      <c r="J775" s="177"/>
      <c r="K775" s="177"/>
      <c r="L775" s="177"/>
      <c r="M775" s="177"/>
    </row>
    <row r="776" spans="1:13" s="161" customFormat="1">
      <c r="A776" s="176"/>
      <c r="B776" s="176"/>
      <c r="J776" s="177"/>
      <c r="K776" s="177"/>
      <c r="L776" s="177"/>
      <c r="M776" s="177"/>
    </row>
    <row r="777" spans="1:13" s="161" customFormat="1">
      <c r="A777" s="176"/>
      <c r="B777" s="176"/>
      <c r="J777" s="177"/>
      <c r="K777" s="177"/>
      <c r="L777" s="177"/>
      <c r="M777" s="177"/>
    </row>
    <row r="778" spans="1:13" s="161" customFormat="1">
      <c r="A778" s="176"/>
      <c r="B778" s="176"/>
      <c r="J778" s="177"/>
      <c r="K778" s="177"/>
      <c r="L778" s="177"/>
      <c r="M778" s="177"/>
    </row>
    <row r="779" spans="1:13" s="161" customFormat="1">
      <c r="A779" s="176"/>
      <c r="B779" s="176"/>
      <c r="J779" s="177"/>
      <c r="K779" s="177"/>
      <c r="L779" s="177"/>
      <c r="M779" s="177"/>
    </row>
    <row r="780" spans="1:13" s="161" customFormat="1">
      <c r="A780" s="176"/>
      <c r="B780" s="176"/>
      <c r="J780" s="177"/>
      <c r="K780" s="177"/>
      <c r="L780" s="177"/>
      <c r="M780" s="177"/>
    </row>
    <row r="781" spans="1:13" s="161" customFormat="1">
      <c r="A781" s="176"/>
      <c r="B781" s="176"/>
      <c r="J781" s="177"/>
      <c r="K781" s="177"/>
      <c r="L781" s="177"/>
      <c r="M781" s="177"/>
    </row>
    <row r="782" spans="1:13" s="161" customFormat="1">
      <c r="A782" s="176"/>
      <c r="B782" s="176"/>
      <c r="J782" s="177"/>
      <c r="K782" s="177"/>
      <c r="L782" s="177"/>
      <c r="M782" s="177"/>
    </row>
    <row r="783" spans="1:13" s="161" customFormat="1">
      <c r="A783" s="176"/>
      <c r="B783" s="176"/>
      <c r="J783" s="177"/>
      <c r="K783" s="177"/>
      <c r="L783" s="177"/>
      <c r="M783" s="177"/>
    </row>
    <row r="784" spans="1:13" s="161" customFormat="1">
      <c r="A784" s="176"/>
      <c r="B784" s="176"/>
      <c r="J784" s="177"/>
      <c r="K784" s="177"/>
      <c r="L784" s="177"/>
      <c r="M784" s="177"/>
    </row>
    <row r="785" spans="1:13" s="161" customFormat="1">
      <c r="A785" s="176"/>
      <c r="B785" s="176"/>
      <c r="J785" s="177"/>
      <c r="K785" s="177"/>
      <c r="L785" s="177"/>
      <c r="M785" s="177"/>
    </row>
    <row r="786" spans="1:13" s="161" customFormat="1">
      <c r="A786" s="176"/>
      <c r="B786" s="176"/>
      <c r="J786" s="177"/>
      <c r="K786" s="177"/>
      <c r="L786" s="177"/>
      <c r="M786" s="177"/>
    </row>
    <row r="787" spans="1:13" s="161" customFormat="1">
      <c r="A787" s="176"/>
      <c r="B787" s="176"/>
      <c r="J787" s="177"/>
      <c r="K787" s="177"/>
      <c r="L787" s="177"/>
      <c r="M787" s="177"/>
    </row>
    <row r="788" spans="1:13" s="161" customFormat="1">
      <c r="A788" s="176"/>
      <c r="B788" s="176"/>
      <c r="J788" s="177"/>
      <c r="K788" s="177"/>
      <c r="L788" s="177"/>
      <c r="M788" s="177"/>
    </row>
    <row r="789" spans="1:13" s="161" customFormat="1">
      <c r="A789" s="176"/>
      <c r="B789" s="176"/>
      <c r="J789" s="177"/>
      <c r="K789" s="177"/>
      <c r="L789" s="177"/>
      <c r="M789" s="177"/>
    </row>
    <row r="790" spans="1:13" s="161" customFormat="1">
      <c r="A790" s="176"/>
      <c r="B790" s="176"/>
      <c r="J790" s="177"/>
      <c r="K790" s="177"/>
      <c r="L790" s="177"/>
      <c r="M790" s="177"/>
    </row>
    <row r="791" spans="1:13" s="161" customFormat="1">
      <c r="A791" s="176"/>
      <c r="B791" s="176"/>
      <c r="J791" s="177"/>
      <c r="K791" s="177"/>
      <c r="L791" s="177"/>
      <c r="M791" s="177"/>
    </row>
    <row r="792" spans="1:13" s="161" customFormat="1">
      <c r="A792" s="176"/>
      <c r="B792" s="176"/>
      <c r="J792" s="177"/>
      <c r="K792" s="177"/>
      <c r="L792" s="177"/>
      <c r="M792" s="177"/>
    </row>
    <row r="793" spans="1:13" s="161" customFormat="1">
      <c r="A793" s="176"/>
      <c r="B793" s="176"/>
      <c r="J793" s="177"/>
      <c r="K793" s="177"/>
      <c r="L793" s="177"/>
      <c r="M793" s="177"/>
    </row>
    <row r="794" spans="1:13" s="161" customFormat="1">
      <c r="A794" s="176"/>
      <c r="B794" s="176"/>
      <c r="J794" s="177"/>
      <c r="K794" s="177"/>
      <c r="L794" s="177"/>
      <c r="M794" s="177"/>
    </row>
    <row r="795" spans="1:13" s="161" customFormat="1">
      <c r="A795" s="176"/>
      <c r="B795" s="176"/>
      <c r="J795" s="177"/>
      <c r="K795" s="177"/>
      <c r="L795" s="177"/>
      <c r="M795" s="177"/>
    </row>
    <row r="796" spans="1:13" s="161" customFormat="1">
      <c r="A796" s="176"/>
      <c r="B796" s="176"/>
      <c r="J796" s="177"/>
      <c r="K796" s="177"/>
      <c r="L796" s="177"/>
      <c r="M796" s="177"/>
    </row>
    <row r="797" spans="1:13" s="161" customFormat="1">
      <c r="A797" s="176"/>
      <c r="B797" s="176"/>
      <c r="J797" s="177"/>
      <c r="K797" s="177"/>
      <c r="L797" s="177"/>
      <c r="M797" s="177"/>
    </row>
    <row r="798" spans="1:13" s="161" customFormat="1">
      <c r="A798" s="176"/>
      <c r="B798" s="176"/>
      <c r="J798" s="177"/>
      <c r="K798" s="177"/>
      <c r="L798" s="177"/>
      <c r="M798" s="177"/>
    </row>
    <row r="799" spans="1:13" s="161" customFormat="1">
      <c r="A799" s="176"/>
      <c r="B799" s="176"/>
      <c r="J799" s="177"/>
      <c r="K799" s="177"/>
      <c r="L799" s="177"/>
      <c r="M799" s="177"/>
    </row>
    <row r="800" spans="1:13" s="161" customFormat="1">
      <c r="A800" s="176"/>
      <c r="B800" s="176"/>
      <c r="J800" s="177"/>
      <c r="K800" s="177"/>
      <c r="L800" s="177"/>
      <c r="M800" s="177"/>
    </row>
    <row r="801" spans="1:13" s="161" customFormat="1">
      <c r="A801" s="176"/>
      <c r="B801" s="176"/>
      <c r="J801" s="177"/>
      <c r="K801" s="177"/>
      <c r="L801" s="177"/>
      <c r="M801" s="177"/>
    </row>
    <row r="802" spans="1:13" s="161" customFormat="1">
      <c r="A802" s="176"/>
      <c r="B802" s="176"/>
      <c r="J802" s="177"/>
      <c r="K802" s="177"/>
      <c r="L802" s="177"/>
      <c r="M802" s="177"/>
    </row>
    <row r="803" spans="1:13" s="161" customFormat="1">
      <c r="A803" s="176"/>
      <c r="B803" s="176"/>
      <c r="J803" s="177"/>
      <c r="K803" s="177"/>
      <c r="L803" s="177"/>
      <c r="M803" s="177"/>
    </row>
    <row r="804" spans="1:13" s="161" customFormat="1">
      <c r="A804" s="176"/>
      <c r="B804" s="176"/>
      <c r="J804" s="177"/>
      <c r="K804" s="177"/>
      <c r="L804" s="177"/>
      <c r="M804" s="177"/>
    </row>
    <row r="805" spans="1:13" s="161" customFormat="1">
      <c r="A805" s="176"/>
      <c r="B805" s="176"/>
      <c r="J805" s="177"/>
      <c r="K805" s="177"/>
      <c r="L805" s="177"/>
      <c r="M805" s="177"/>
    </row>
    <row r="806" spans="1:13" s="161" customFormat="1">
      <c r="A806" s="176"/>
      <c r="B806" s="176"/>
      <c r="J806" s="177"/>
      <c r="K806" s="177"/>
      <c r="L806" s="177"/>
      <c r="M806" s="177"/>
    </row>
    <row r="807" spans="1:13" s="161" customFormat="1">
      <c r="A807" s="176"/>
      <c r="B807" s="176"/>
      <c r="J807" s="177"/>
      <c r="K807" s="177"/>
      <c r="L807" s="177"/>
      <c r="M807" s="177"/>
    </row>
    <row r="808" spans="1:13" s="161" customFormat="1">
      <c r="A808" s="176"/>
      <c r="B808" s="176"/>
      <c r="J808" s="177"/>
      <c r="K808" s="177"/>
      <c r="L808" s="177"/>
      <c r="M808" s="177"/>
    </row>
    <row r="809" spans="1:13" s="161" customFormat="1">
      <c r="A809" s="176"/>
      <c r="B809" s="176"/>
      <c r="J809" s="177"/>
      <c r="K809" s="177"/>
      <c r="L809" s="177"/>
      <c r="M809" s="177"/>
    </row>
    <row r="810" spans="1:13" s="161" customFormat="1">
      <c r="A810" s="176"/>
      <c r="B810" s="176"/>
      <c r="J810" s="177"/>
      <c r="K810" s="177"/>
      <c r="L810" s="177"/>
      <c r="M810" s="177"/>
    </row>
    <row r="811" spans="1:13" s="161" customFormat="1">
      <c r="A811" s="176"/>
      <c r="B811" s="176"/>
      <c r="J811" s="177"/>
      <c r="K811" s="177"/>
      <c r="L811" s="177"/>
      <c r="M811" s="177"/>
    </row>
    <row r="812" spans="1:13" s="161" customFormat="1">
      <c r="A812" s="176"/>
      <c r="B812" s="176"/>
      <c r="J812" s="177"/>
      <c r="K812" s="177"/>
      <c r="L812" s="177"/>
      <c r="M812" s="177"/>
    </row>
    <row r="813" spans="1:13" s="161" customFormat="1">
      <c r="A813" s="176"/>
      <c r="B813" s="176"/>
      <c r="J813" s="177"/>
      <c r="K813" s="177"/>
      <c r="L813" s="177"/>
      <c r="M813" s="177"/>
    </row>
    <row r="814" spans="1:13" s="161" customFormat="1">
      <c r="A814" s="176"/>
      <c r="B814" s="176"/>
      <c r="J814" s="177"/>
      <c r="K814" s="177"/>
      <c r="L814" s="177"/>
      <c r="M814" s="177"/>
    </row>
    <row r="815" spans="1:13" s="161" customFormat="1">
      <c r="A815" s="176"/>
      <c r="B815" s="176"/>
      <c r="J815" s="177"/>
      <c r="K815" s="177"/>
      <c r="L815" s="177"/>
      <c r="M815" s="177"/>
    </row>
    <row r="816" spans="1:13" s="161" customFormat="1">
      <c r="A816" s="176"/>
      <c r="B816" s="176"/>
      <c r="J816" s="177"/>
      <c r="K816" s="177"/>
      <c r="L816" s="177"/>
      <c r="M816" s="177"/>
    </row>
    <row r="817" spans="1:13" s="161" customFormat="1">
      <c r="A817" s="176"/>
      <c r="B817" s="176"/>
      <c r="J817" s="177"/>
      <c r="K817" s="177"/>
      <c r="L817" s="177"/>
      <c r="M817" s="177"/>
    </row>
    <row r="818" spans="1:13" s="161" customFormat="1">
      <c r="A818" s="176"/>
      <c r="B818" s="176"/>
      <c r="J818" s="177"/>
      <c r="K818" s="177"/>
      <c r="L818" s="177"/>
      <c r="M818" s="177"/>
    </row>
    <row r="819" spans="1:13" s="161" customFormat="1">
      <c r="A819" s="176"/>
      <c r="B819" s="176"/>
      <c r="J819" s="177"/>
      <c r="K819" s="177"/>
      <c r="L819" s="177"/>
      <c r="M819" s="177"/>
    </row>
    <row r="820" spans="1:13" s="161" customFormat="1">
      <c r="A820" s="176"/>
      <c r="B820" s="176"/>
      <c r="J820" s="177"/>
      <c r="K820" s="177"/>
      <c r="L820" s="177"/>
      <c r="M820" s="177"/>
    </row>
    <row r="821" spans="1:13" s="161" customFormat="1">
      <c r="A821" s="176"/>
      <c r="B821" s="176"/>
      <c r="J821" s="177"/>
      <c r="K821" s="177"/>
      <c r="L821" s="177"/>
      <c r="M821" s="177"/>
    </row>
    <row r="822" spans="1:13" s="161" customFormat="1">
      <c r="A822" s="176"/>
      <c r="B822" s="176"/>
      <c r="J822" s="177"/>
      <c r="K822" s="177"/>
      <c r="L822" s="177"/>
      <c r="M822" s="177"/>
    </row>
    <row r="823" spans="1:13" s="161" customFormat="1">
      <c r="A823" s="176"/>
      <c r="B823" s="176"/>
      <c r="J823" s="177"/>
      <c r="K823" s="177"/>
      <c r="L823" s="177"/>
      <c r="M823" s="177"/>
    </row>
    <row r="824" spans="1:13" s="161" customFormat="1">
      <c r="A824" s="176"/>
      <c r="B824" s="176"/>
      <c r="J824" s="177"/>
      <c r="K824" s="177"/>
      <c r="L824" s="177"/>
      <c r="M824" s="177"/>
    </row>
    <row r="825" spans="1:13" s="161" customFormat="1">
      <c r="A825" s="176"/>
      <c r="B825" s="176"/>
      <c r="J825" s="177"/>
      <c r="K825" s="177"/>
      <c r="L825" s="177"/>
      <c r="M825" s="177"/>
    </row>
    <row r="826" spans="1:13" s="161" customFormat="1">
      <c r="A826" s="176"/>
      <c r="B826" s="176"/>
      <c r="J826" s="177"/>
      <c r="K826" s="177"/>
      <c r="L826" s="177"/>
      <c r="M826" s="177"/>
    </row>
    <row r="827" spans="1:13" s="161" customFormat="1">
      <c r="A827" s="176"/>
      <c r="B827" s="176"/>
      <c r="J827" s="177"/>
      <c r="K827" s="177"/>
      <c r="L827" s="177"/>
      <c r="M827" s="177"/>
    </row>
    <row r="828" spans="1:13" s="161" customFormat="1">
      <c r="A828" s="176"/>
      <c r="B828" s="176"/>
      <c r="J828" s="177"/>
      <c r="K828" s="177"/>
      <c r="L828" s="177"/>
      <c r="M828" s="177"/>
    </row>
    <row r="829" spans="1:13" s="161" customFormat="1">
      <c r="A829" s="176"/>
      <c r="B829" s="176"/>
      <c r="J829" s="177"/>
      <c r="K829" s="177"/>
      <c r="L829" s="177"/>
      <c r="M829" s="177"/>
    </row>
    <row r="830" spans="1:13" s="161" customFormat="1">
      <c r="A830" s="176"/>
      <c r="B830" s="176"/>
      <c r="J830" s="177"/>
      <c r="K830" s="177"/>
      <c r="L830" s="177"/>
      <c r="M830" s="177"/>
    </row>
    <row r="831" spans="1:13" s="161" customFormat="1">
      <c r="A831" s="176"/>
      <c r="B831" s="176"/>
      <c r="J831" s="177"/>
      <c r="K831" s="177"/>
      <c r="L831" s="177"/>
      <c r="M831" s="177"/>
    </row>
    <row r="832" spans="1:13" s="161" customFormat="1">
      <c r="A832" s="176"/>
      <c r="B832" s="176"/>
      <c r="J832" s="177"/>
      <c r="K832" s="177"/>
      <c r="L832" s="177"/>
      <c r="M832" s="177"/>
    </row>
    <row r="833" spans="1:13" s="161" customFormat="1">
      <c r="A833" s="176"/>
      <c r="B833" s="176"/>
      <c r="J833" s="177"/>
      <c r="K833" s="177"/>
      <c r="L833" s="177"/>
      <c r="M833" s="177"/>
    </row>
    <row r="834" spans="1:13" s="161" customFormat="1">
      <c r="A834" s="176"/>
      <c r="B834" s="176"/>
      <c r="J834" s="177"/>
      <c r="K834" s="177"/>
      <c r="L834" s="177"/>
      <c r="M834" s="177"/>
    </row>
    <row r="835" spans="1:13" s="161" customFormat="1">
      <c r="A835" s="176"/>
      <c r="B835" s="176"/>
      <c r="J835" s="177"/>
      <c r="K835" s="177"/>
      <c r="L835" s="177"/>
      <c r="M835" s="177"/>
    </row>
    <row r="836" spans="1:13" s="161" customFormat="1">
      <c r="A836" s="176"/>
      <c r="B836" s="176"/>
      <c r="J836" s="177"/>
      <c r="K836" s="177"/>
      <c r="L836" s="177"/>
      <c r="M836" s="177"/>
    </row>
    <row r="837" spans="1:13" s="161" customFormat="1">
      <c r="A837" s="176"/>
      <c r="B837" s="176"/>
      <c r="J837" s="177"/>
      <c r="K837" s="177"/>
      <c r="L837" s="177"/>
      <c r="M837" s="177"/>
    </row>
    <row r="838" spans="1:13" s="161" customFormat="1">
      <c r="A838" s="176"/>
      <c r="B838" s="176"/>
      <c r="J838" s="177"/>
      <c r="K838" s="177"/>
      <c r="L838" s="177"/>
      <c r="M838" s="177"/>
    </row>
    <row r="839" spans="1:13" s="161" customFormat="1">
      <c r="A839" s="176"/>
      <c r="B839" s="176"/>
      <c r="J839" s="177"/>
      <c r="K839" s="177"/>
      <c r="L839" s="177"/>
      <c r="M839" s="177"/>
    </row>
    <row r="840" spans="1:13" s="161" customFormat="1">
      <c r="A840" s="176"/>
      <c r="B840" s="176"/>
      <c r="J840" s="177"/>
      <c r="K840" s="177"/>
      <c r="L840" s="177"/>
      <c r="M840" s="177"/>
    </row>
    <row r="841" spans="1:13" s="161" customFormat="1">
      <c r="A841" s="176"/>
      <c r="B841" s="176"/>
      <c r="J841" s="177"/>
      <c r="K841" s="177"/>
      <c r="L841" s="177"/>
      <c r="M841" s="177"/>
    </row>
    <row r="842" spans="1:13" s="161" customFormat="1">
      <c r="A842" s="176"/>
      <c r="B842" s="176"/>
      <c r="J842" s="177"/>
      <c r="K842" s="177"/>
      <c r="L842" s="177"/>
      <c r="M842" s="177"/>
    </row>
    <row r="843" spans="1:13" s="161" customFormat="1">
      <c r="A843" s="176"/>
      <c r="B843" s="176"/>
      <c r="J843" s="177"/>
      <c r="K843" s="177"/>
      <c r="L843" s="177"/>
      <c r="M843" s="177"/>
    </row>
    <row r="844" spans="1:13" s="161" customFormat="1">
      <c r="A844" s="176"/>
      <c r="B844" s="176"/>
      <c r="J844" s="177"/>
      <c r="K844" s="177"/>
      <c r="L844" s="177"/>
      <c r="M844" s="177"/>
    </row>
    <row r="845" spans="1:13" s="161" customFormat="1">
      <c r="A845" s="176"/>
      <c r="B845" s="176"/>
      <c r="J845" s="177"/>
      <c r="K845" s="177"/>
      <c r="L845" s="177"/>
      <c r="M845" s="177"/>
    </row>
    <row r="846" spans="1:13" s="161" customFormat="1">
      <c r="A846" s="176"/>
      <c r="B846" s="176"/>
      <c r="J846" s="177"/>
      <c r="K846" s="177"/>
      <c r="L846" s="177"/>
      <c r="M846" s="177"/>
    </row>
    <row r="847" spans="1:13" s="161" customFormat="1">
      <c r="A847" s="176"/>
      <c r="B847" s="176"/>
      <c r="J847" s="177"/>
      <c r="K847" s="177"/>
      <c r="L847" s="177"/>
      <c r="M847" s="177"/>
    </row>
    <row r="848" spans="1:13" s="161" customFormat="1">
      <c r="A848" s="176"/>
      <c r="B848" s="176"/>
      <c r="J848" s="177"/>
      <c r="K848" s="177"/>
      <c r="L848" s="177"/>
      <c r="M848" s="177"/>
    </row>
    <row r="849" spans="1:13" s="161" customFormat="1">
      <c r="A849" s="176"/>
      <c r="B849" s="176"/>
      <c r="J849" s="177"/>
      <c r="K849" s="177"/>
      <c r="L849" s="177"/>
      <c r="M849" s="177"/>
    </row>
    <row r="850" spans="1:13" s="161" customFormat="1">
      <c r="A850" s="176"/>
      <c r="B850" s="176"/>
      <c r="J850" s="177"/>
      <c r="K850" s="177"/>
      <c r="L850" s="177"/>
      <c r="M850" s="177"/>
    </row>
    <row r="851" spans="1:13" s="161" customFormat="1">
      <c r="A851" s="176"/>
      <c r="B851" s="176"/>
      <c r="J851" s="177"/>
      <c r="K851" s="177"/>
      <c r="L851" s="177"/>
      <c r="M851" s="177"/>
    </row>
    <row r="852" spans="1:13" s="161" customFormat="1">
      <c r="A852" s="176"/>
      <c r="B852" s="176"/>
      <c r="J852" s="177"/>
      <c r="K852" s="177"/>
      <c r="L852" s="177"/>
      <c r="M852" s="177"/>
    </row>
    <row r="853" spans="1:13" s="161" customFormat="1">
      <c r="A853" s="176"/>
      <c r="B853" s="176"/>
      <c r="J853" s="177"/>
      <c r="K853" s="177"/>
      <c r="L853" s="177"/>
      <c r="M853" s="177"/>
    </row>
    <row r="854" spans="1:13" s="161" customFormat="1">
      <c r="A854" s="176"/>
      <c r="B854" s="176"/>
      <c r="J854" s="177"/>
      <c r="K854" s="177"/>
      <c r="L854" s="177"/>
      <c r="M854" s="177"/>
    </row>
    <row r="855" spans="1:13" s="161" customFormat="1">
      <c r="A855" s="176"/>
      <c r="B855" s="176"/>
      <c r="J855" s="177"/>
      <c r="K855" s="177"/>
      <c r="L855" s="177"/>
      <c r="M855" s="177"/>
    </row>
    <row r="856" spans="1:13" s="161" customFormat="1">
      <c r="A856" s="176"/>
      <c r="B856" s="176"/>
      <c r="J856" s="177"/>
      <c r="K856" s="177"/>
      <c r="L856" s="177"/>
      <c r="M856" s="177"/>
    </row>
    <row r="857" spans="1:13" s="161" customFormat="1">
      <c r="A857" s="176"/>
      <c r="B857" s="176"/>
      <c r="J857" s="177"/>
      <c r="K857" s="177"/>
      <c r="L857" s="177"/>
      <c r="M857" s="177"/>
    </row>
    <row r="858" spans="1:13" s="161" customFormat="1">
      <c r="A858" s="176"/>
      <c r="B858" s="176"/>
      <c r="J858" s="177"/>
      <c r="K858" s="177"/>
      <c r="L858" s="177"/>
      <c r="M858" s="177"/>
    </row>
    <row r="859" spans="1:13" s="161" customFormat="1">
      <c r="A859" s="176"/>
      <c r="B859" s="176"/>
      <c r="J859" s="177"/>
      <c r="K859" s="177"/>
      <c r="L859" s="177"/>
      <c r="M859" s="177"/>
    </row>
    <row r="860" spans="1:13" s="161" customFormat="1">
      <c r="A860" s="176"/>
      <c r="B860" s="176"/>
      <c r="J860" s="177"/>
      <c r="K860" s="177"/>
      <c r="L860" s="177"/>
      <c r="M860" s="177"/>
    </row>
    <row r="861" spans="1:13" s="161" customFormat="1">
      <c r="A861" s="176"/>
      <c r="B861" s="176"/>
      <c r="J861" s="177"/>
      <c r="K861" s="177"/>
      <c r="L861" s="177"/>
      <c r="M861" s="177"/>
    </row>
    <row r="862" spans="1:13" s="161" customFormat="1">
      <c r="A862" s="176"/>
      <c r="B862" s="176"/>
      <c r="J862" s="177"/>
      <c r="K862" s="177"/>
      <c r="L862" s="177"/>
      <c r="M862" s="177"/>
    </row>
    <row r="863" spans="1:13" s="161" customFormat="1">
      <c r="A863" s="176"/>
      <c r="B863" s="176"/>
      <c r="J863" s="177"/>
      <c r="K863" s="177"/>
      <c r="L863" s="177"/>
      <c r="M863" s="177"/>
    </row>
    <row r="864" spans="1:13" s="161" customFormat="1">
      <c r="A864" s="176"/>
      <c r="B864" s="176"/>
      <c r="J864" s="177"/>
      <c r="K864" s="177"/>
      <c r="L864" s="177"/>
      <c r="M864" s="177"/>
    </row>
    <row r="865" spans="1:13" s="161" customFormat="1">
      <c r="A865" s="176"/>
      <c r="B865" s="176"/>
      <c r="J865" s="177"/>
      <c r="K865" s="177"/>
      <c r="L865" s="177"/>
      <c r="M865" s="177"/>
    </row>
    <row r="866" spans="1:13" s="161" customFormat="1">
      <c r="A866" s="176"/>
      <c r="B866" s="176"/>
      <c r="J866" s="177"/>
      <c r="K866" s="177"/>
      <c r="L866" s="177"/>
      <c r="M866" s="177"/>
    </row>
    <row r="867" spans="1:13" s="161" customFormat="1">
      <c r="A867" s="176"/>
      <c r="B867" s="176"/>
      <c r="J867" s="177"/>
      <c r="K867" s="177"/>
      <c r="L867" s="177"/>
      <c r="M867" s="177"/>
    </row>
    <row r="868" spans="1:13" s="161" customFormat="1">
      <c r="A868" s="176"/>
      <c r="B868" s="176"/>
      <c r="J868" s="177"/>
      <c r="K868" s="177"/>
      <c r="L868" s="177"/>
      <c r="M868" s="177"/>
    </row>
    <row r="869" spans="1:13" s="161" customFormat="1">
      <c r="A869" s="176"/>
      <c r="B869" s="176"/>
      <c r="J869" s="177"/>
      <c r="K869" s="177"/>
      <c r="L869" s="177"/>
      <c r="M869" s="177"/>
    </row>
    <row r="870" spans="1:13" s="161" customFormat="1">
      <c r="A870" s="176"/>
      <c r="B870" s="176"/>
      <c r="J870" s="177"/>
      <c r="K870" s="177"/>
      <c r="L870" s="177"/>
      <c r="M870" s="177"/>
    </row>
    <row r="871" spans="1:13" s="161" customFormat="1">
      <c r="A871" s="176"/>
      <c r="B871" s="176"/>
      <c r="J871" s="177"/>
      <c r="K871" s="177"/>
      <c r="L871" s="177"/>
      <c r="M871" s="177"/>
    </row>
    <row r="872" spans="1:13" s="161" customFormat="1">
      <c r="A872" s="176"/>
      <c r="B872" s="176"/>
      <c r="J872" s="177"/>
      <c r="K872" s="177"/>
      <c r="L872" s="177"/>
      <c r="M872" s="177"/>
    </row>
    <row r="873" spans="1:13" s="161" customFormat="1">
      <c r="A873" s="176"/>
      <c r="B873" s="176"/>
      <c r="J873" s="177"/>
      <c r="K873" s="177"/>
      <c r="L873" s="177"/>
      <c r="M873" s="177"/>
    </row>
    <row r="874" spans="1:13" s="161" customFormat="1">
      <c r="A874" s="176"/>
      <c r="B874" s="176"/>
      <c r="J874" s="177"/>
      <c r="K874" s="177"/>
      <c r="L874" s="177"/>
      <c r="M874" s="177"/>
    </row>
    <row r="875" spans="1:13" s="161" customFormat="1">
      <c r="A875" s="176"/>
      <c r="B875" s="176"/>
      <c r="J875" s="177"/>
      <c r="K875" s="177"/>
      <c r="L875" s="177"/>
      <c r="M875" s="177"/>
    </row>
    <row r="876" spans="1:13" s="161" customFormat="1">
      <c r="A876" s="176"/>
      <c r="B876" s="176"/>
      <c r="J876" s="177"/>
      <c r="K876" s="177"/>
      <c r="L876" s="177"/>
      <c r="M876" s="177"/>
    </row>
    <row r="877" spans="1:13" s="161" customFormat="1">
      <c r="A877" s="176"/>
      <c r="B877" s="176"/>
      <c r="J877" s="177"/>
      <c r="K877" s="177"/>
      <c r="L877" s="177"/>
      <c r="M877" s="177"/>
    </row>
    <row r="878" spans="1:13" s="161" customFormat="1">
      <c r="A878" s="176"/>
      <c r="B878" s="176"/>
      <c r="J878" s="177"/>
      <c r="K878" s="177"/>
      <c r="L878" s="177"/>
      <c r="M878" s="177"/>
    </row>
    <row r="879" spans="1:13" s="161" customFormat="1">
      <c r="A879" s="176"/>
      <c r="B879" s="176"/>
      <c r="J879" s="177"/>
      <c r="K879" s="177"/>
      <c r="L879" s="177"/>
      <c r="M879" s="177"/>
    </row>
    <row r="880" spans="1:13" s="161" customFormat="1">
      <c r="A880" s="176"/>
      <c r="B880" s="176"/>
      <c r="J880" s="177"/>
      <c r="K880" s="177"/>
      <c r="L880" s="177"/>
      <c r="M880" s="177"/>
    </row>
    <row r="881" spans="1:13" s="161" customFormat="1">
      <c r="A881" s="176"/>
      <c r="B881" s="176"/>
      <c r="J881" s="177"/>
      <c r="K881" s="177"/>
      <c r="L881" s="177"/>
      <c r="M881" s="177"/>
    </row>
    <row r="882" spans="1:13" s="161" customFormat="1">
      <c r="A882" s="176"/>
      <c r="B882" s="176"/>
      <c r="J882" s="177"/>
      <c r="K882" s="177"/>
      <c r="L882" s="177"/>
      <c r="M882" s="177"/>
    </row>
    <row r="883" spans="1:13" s="161" customFormat="1">
      <c r="A883" s="176"/>
      <c r="B883" s="176"/>
      <c r="J883" s="177"/>
      <c r="K883" s="177"/>
      <c r="L883" s="177"/>
      <c r="M883" s="177"/>
    </row>
    <row r="884" spans="1:13" s="161" customFormat="1">
      <c r="A884" s="176"/>
      <c r="B884" s="176"/>
      <c r="J884" s="177"/>
      <c r="K884" s="177"/>
      <c r="L884" s="177"/>
      <c r="M884" s="177"/>
    </row>
    <row r="885" spans="1:13" s="161" customFormat="1">
      <c r="A885" s="176"/>
      <c r="B885" s="176"/>
      <c r="J885" s="177"/>
      <c r="K885" s="177"/>
      <c r="L885" s="177"/>
      <c r="M885" s="177"/>
    </row>
    <row r="886" spans="1:13" s="161" customFormat="1">
      <c r="A886" s="176"/>
      <c r="B886" s="176"/>
      <c r="J886" s="177"/>
      <c r="K886" s="177"/>
      <c r="L886" s="177"/>
      <c r="M886" s="177"/>
    </row>
    <row r="887" spans="1:13" s="161" customFormat="1">
      <c r="A887" s="176"/>
      <c r="B887" s="176"/>
      <c r="J887" s="177"/>
      <c r="K887" s="177"/>
      <c r="L887" s="177"/>
      <c r="M887" s="177"/>
    </row>
    <row r="888" spans="1:13" s="161" customFormat="1">
      <c r="A888" s="176"/>
      <c r="B888" s="176"/>
      <c r="J888" s="177"/>
      <c r="K888" s="177"/>
      <c r="L888" s="177"/>
      <c r="M888" s="177"/>
    </row>
    <row r="889" spans="1:13" s="161" customFormat="1">
      <c r="A889" s="176"/>
      <c r="B889" s="176"/>
      <c r="J889" s="177"/>
      <c r="K889" s="177"/>
      <c r="L889" s="177"/>
      <c r="M889" s="177"/>
    </row>
    <row r="890" spans="1:13" s="161" customFormat="1">
      <c r="A890" s="176"/>
      <c r="B890" s="176"/>
      <c r="J890" s="177"/>
      <c r="K890" s="177"/>
      <c r="L890" s="177"/>
      <c r="M890" s="177"/>
    </row>
    <row r="891" spans="1:13" s="161" customFormat="1">
      <c r="A891" s="176"/>
      <c r="B891" s="176"/>
      <c r="J891" s="177"/>
      <c r="K891" s="177"/>
      <c r="L891" s="177"/>
      <c r="M891" s="177"/>
    </row>
    <row r="892" spans="1:13" s="161" customFormat="1">
      <c r="A892" s="176"/>
      <c r="B892" s="176"/>
      <c r="J892" s="177"/>
      <c r="K892" s="177"/>
      <c r="L892" s="177"/>
      <c r="M892" s="177"/>
    </row>
    <row r="893" spans="1:13" s="161" customFormat="1">
      <c r="A893" s="176"/>
      <c r="B893" s="176"/>
      <c r="J893" s="177"/>
      <c r="K893" s="177"/>
      <c r="L893" s="177"/>
      <c r="M893" s="177"/>
    </row>
    <row r="894" spans="1:13" s="161" customFormat="1">
      <c r="A894" s="176"/>
      <c r="B894" s="176"/>
      <c r="J894" s="177"/>
      <c r="K894" s="177"/>
      <c r="L894" s="177"/>
      <c r="M894" s="177"/>
    </row>
    <row r="895" spans="1:13" s="161" customFormat="1">
      <c r="A895" s="176"/>
      <c r="B895" s="176"/>
      <c r="J895" s="177"/>
      <c r="K895" s="177"/>
      <c r="L895" s="177"/>
      <c r="M895" s="177"/>
    </row>
    <row r="896" spans="1:13" s="161" customFormat="1">
      <c r="A896" s="176"/>
      <c r="B896" s="176"/>
      <c r="J896" s="177"/>
      <c r="K896" s="177"/>
      <c r="L896" s="177"/>
      <c r="M896" s="177"/>
    </row>
    <row r="897" spans="1:13" s="161" customFormat="1">
      <c r="A897" s="176"/>
      <c r="B897" s="176"/>
      <c r="J897" s="177"/>
      <c r="K897" s="177"/>
      <c r="L897" s="177"/>
      <c r="M897" s="177"/>
    </row>
    <row r="898" spans="1:13" s="161" customFormat="1">
      <c r="A898" s="176"/>
      <c r="B898" s="176"/>
      <c r="J898" s="177"/>
      <c r="K898" s="177"/>
      <c r="L898" s="177"/>
      <c r="M898" s="177"/>
    </row>
    <row r="899" spans="1:13" s="161" customFormat="1">
      <c r="A899" s="176"/>
      <c r="B899" s="176"/>
      <c r="J899" s="177"/>
      <c r="K899" s="177"/>
      <c r="L899" s="177"/>
      <c r="M899" s="177"/>
    </row>
    <row r="900" spans="1:13" s="161" customFormat="1">
      <c r="A900" s="176"/>
      <c r="B900" s="176"/>
      <c r="J900" s="177"/>
      <c r="K900" s="177"/>
      <c r="L900" s="177"/>
      <c r="M900" s="177"/>
    </row>
    <row r="901" spans="1:13" s="161" customFormat="1">
      <c r="A901" s="176"/>
      <c r="B901" s="176"/>
      <c r="J901" s="177"/>
      <c r="K901" s="177"/>
      <c r="L901" s="177"/>
      <c r="M901" s="177"/>
    </row>
    <row r="902" spans="1:13" s="161" customFormat="1">
      <c r="A902" s="176"/>
      <c r="B902" s="176"/>
      <c r="J902" s="177"/>
      <c r="K902" s="177"/>
      <c r="L902" s="177"/>
      <c r="M902" s="177"/>
    </row>
    <row r="903" spans="1:13" s="161" customFormat="1">
      <c r="A903" s="176"/>
      <c r="B903" s="176"/>
      <c r="J903" s="177"/>
      <c r="K903" s="177"/>
      <c r="L903" s="177"/>
      <c r="M903" s="177"/>
    </row>
    <row r="904" spans="1:13" s="161" customFormat="1">
      <c r="A904" s="176"/>
      <c r="B904" s="176"/>
      <c r="J904" s="177"/>
      <c r="K904" s="177"/>
      <c r="L904" s="177"/>
      <c r="M904" s="177"/>
    </row>
    <row r="905" spans="1:13" s="161" customFormat="1">
      <c r="A905" s="176"/>
      <c r="B905" s="176"/>
      <c r="J905" s="177"/>
      <c r="K905" s="177"/>
      <c r="L905" s="177"/>
      <c r="M905" s="177"/>
    </row>
    <row r="906" spans="1:13" s="161" customFormat="1">
      <c r="A906" s="176"/>
      <c r="B906" s="176"/>
      <c r="J906" s="177"/>
      <c r="K906" s="177"/>
      <c r="L906" s="177"/>
      <c r="M906" s="177"/>
    </row>
    <row r="907" spans="1:13" s="161" customFormat="1">
      <c r="A907" s="176"/>
      <c r="B907" s="176"/>
      <c r="J907" s="177"/>
      <c r="K907" s="177"/>
      <c r="L907" s="177"/>
      <c r="M907" s="177"/>
    </row>
    <row r="908" spans="1:13" s="161" customFormat="1">
      <c r="A908" s="176"/>
      <c r="B908" s="176"/>
      <c r="J908" s="177"/>
      <c r="K908" s="177"/>
      <c r="L908" s="177"/>
      <c r="M908" s="177"/>
    </row>
    <row r="909" spans="1:13" s="161" customFormat="1">
      <c r="A909" s="176"/>
      <c r="B909" s="176"/>
      <c r="J909" s="177"/>
      <c r="K909" s="177"/>
      <c r="L909" s="177"/>
      <c r="M909" s="177"/>
    </row>
    <row r="910" spans="1:13" s="161" customFormat="1">
      <c r="A910" s="176"/>
      <c r="B910" s="176"/>
      <c r="J910" s="177"/>
      <c r="K910" s="177"/>
      <c r="L910" s="177"/>
      <c r="M910" s="177"/>
    </row>
    <row r="911" spans="1:13" s="161" customFormat="1">
      <c r="A911" s="176"/>
      <c r="B911" s="176"/>
      <c r="J911" s="177"/>
      <c r="K911" s="177"/>
      <c r="L911" s="177"/>
      <c r="M911" s="177"/>
    </row>
    <row r="912" spans="1:13" s="161" customFormat="1">
      <c r="A912" s="176"/>
      <c r="B912" s="176"/>
      <c r="J912" s="177"/>
      <c r="K912" s="177"/>
      <c r="L912" s="177"/>
      <c r="M912" s="177"/>
    </row>
    <row r="913" spans="1:13" s="161" customFormat="1">
      <c r="A913" s="176"/>
      <c r="B913" s="176"/>
      <c r="J913" s="177"/>
      <c r="K913" s="177"/>
      <c r="L913" s="177"/>
      <c r="M913" s="177"/>
    </row>
    <row r="914" spans="1:13" s="161" customFormat="1">
      <c r="A914" s="176"/>
      <c r="B914" s="176"/>
      <c r="J914" s="177"/>
      <c r="K914" s="177"/>
      <c r="L914" s="177"/>
      <c r="M914" s="177"/>
    </row>
    <row r="915" spans="1:13" s="161" customFormat="1">
      <c r="A915" s="176"/>
      <c r="B915" s="176"/>
      <c r="J915" s="177"/>
      <c r="K915" s="177"/>
      <c r="L915" s="177"/>
      <c r="M915" s="177"/>
    </row>
    <row r="916" spans="1:13" s="161" customFormat="1">
      <c r="A916" s="176"/>
      <c r="B916" s="176"/>
      <c r="J916" s="177"/>
      <c r="K916" s="177"/>
      <c r="L916" s="177"/>
      <c r="M916" s="177"/>
    </row>
    <row r="917" spans="1:13" s="161" customFormat="1">
      <c r="A917" s="176"/>
      <c r="B917" s="176"/>
      <c r="J917" s="177"/>
      <c r="K917" s="177"/>
      <c r="L917" s="177"/>
      <c r="M917" s="177"/>
    </row>
    <row r="918" spans="1:13" s="161" customFormat="1">
      <c r="A918" s="176"/>
      <c r="B918" s="176"/>
      <c r="J918" s="177"/>
      <c r="K918" s="177"/>
      <c r="L918" s="177"/>
      <c r="M918" s="177"/>
    </row>
    <row r="919" spans="1:13" s="161" customFormat="1">
      <c r="A919" s="176"/>
      <c r="B919" s="176"/>
      <c r="J919" s="177"/>
      <c r="K919" s="177"/>
      <c r="L919" s="177"/>
      <c r="M919" s="177"/>
    </row>
    <row r="920" spans="1:13" s="161" customFormat="1">
      <c r="A920" s="176"/>
      <c r="B920" s="176"/>
      <c r="J920" s="177"/>
      <c r="K920" s="177"/>
      <c r="L920" s="177"/>
      <c r="M920" s="177"/>
    </row>
    <row r="921" spans="1:13" s="161" customFormat="1">
      <c r="A921" s="176"/>
      <c r="B921" s="176"/>
      <c r="J921" s="177"/>
      <c r="K921" s="177"/>
      <c r="L921" s="177"/>
      <c r="M921" s="177"/>
    </row>
    <row r="922" spans="1:13" s="161" customFormat="1">
      <c r="A922" s="176"/>
      <c r="B922" s="176"/>
      <c r="J922" s="177"/>
      <c r="K922" s="177"/>
      <c r="L922" s="177"/>
      <c r="M922" s="177"/>
    </row>
    <row r="923" spans="1:13" s="161" customFormat="1">
      <c r="A923" s="176"/>
      <c r="B923" s="176"/>
      <c r="J923" s="177"/>
      <c r="K923" s="177"/>
      <c r="L923" s="177"/>
      <c r="M923" s="177"/>
    </row>
    <row r="924" spans="1:13" s="161" customFormat="1">
      <c r="A924" s="176"/>
      <c r="B924" s="176"/>
      <c r="J924" s="177"/>
      <c r="K924" s="177"/>
      <c r="L924" s="177"/>
      <c r="M924" s="177"/>
    </row>
    <row r="925" spans="1:13" s="161" customFormat="1">
      <c r="A925" s="176"/>
      <c r="B925" s="176"/>
      <c r="J925" s="177"/>
      <c r="K925" s="177"/>
      <c r="L925" s="177"/>
      <c r="M925" s="177"/>
    </row>
    <row r="926" spans="1:13" s="161" customFormat="1">
      <c r="A926" s="176"/>
      <c r="B926" s="176"/>
      <c r="J926" s="177"/>
      <c r="K926" s="177"/>
      <c r="L926" s="177"/>
      <c r="M926" s="177"/>
    </row>
    <row r="927" spans="1:13" s="161" customFormat="1">
      <c r="A927" s="176"/>
      <c r="B927" s="176"/>
      <c r="J927" s="177"/>
      <c r="K927" s="177"/>
      <c r="L927" s="177"/>
      <c r="M927" s="177"/>
    </row>
    <row r="928" spans="1:13" s="161" customFormat="1">
      <c r="A928" s="176"/>
      <c r="B928" s="176"/>
      <c r="J928" s="177"/>
      <c r="K928" s="177"/>
      <c r="L928" s="177"/>
      <c r="M928" s="177"/>
    </row>
    <row r="929" spans="1:13" s="161" customFormat="1">
      <c r="A929" s="176"/>
      <c r="B929" s="176"/>
      <c r="J929" s="177"/>
      <c r="K929" s="177"/>
      <c r="L929" s="177"/>
      <c r="M929" s="177"/>
    </row>
    <row r="930" spans="1:13" s="161" customFormat="1">
      <c r="A930" s="176"/>
      <c r="B930" s="176"/>
      <c r="J930" s="177"/>
      <c r="K930" s="177"/>
      <c r="L930" s="177"/>
      <c r="M930" s="177"/>
    </row>
    <row r="931" spans="1:13" s="161" customFormat="1">
      <c r="A931" s="176"/>
      <c r="B931" s="176"/>
      <c r="J931" s="177"/>
      <c r="K931" s="177"/>
      <c r="L931" s="177"/>
      <c r="M931" s="177"/>
    </row>
    <row r="932" spans="1:13" s="161" customFormat="1">
      <c r="A932" s="176"/>
      <c r="B932" s="176"/>
      <c r="J932" s="177"/>
      <c r="K932" s="177"/>
      <c r="L932" s="177"/>
      <c r="M932" s="177"/>
    </row>
    <row r="933" spans="1:13" s="161" customFormat="1">
      <c r="A933" s="176"/>
      <c r="B933" s="176"/>
      <c r="J933" s="177"/>
      <c r="K933" s="177"/>
      <c r="L933" s="177"/>
      <c r="M933" s="177"/>
    </row>
    <row r="934" spans="1:13" s="161" customFormat="1">
      <c r="A934" s="176"/>
      <c r="B934" s="176"/>
      <c r="J934" s="177"/>
      <c r="K934" s="177"/>
      <c r="L934" s="177"/>
      <c r="M934" s="177"/>
    </row>
    <row r="935" spans="1:13" s="161" customFormat="1">
      <c r="A935" s="176"/>
      <c r="B935" s="176"/>
      <c r="J935" s="177"/>
      <c r="K935" s="177"/>
      <c r="L935" s="177"/>
      <c r="M935" s="177"/>
    </row>
    <row r="936" spans="1:13" s="161" customFormat="1">
      <c r="A936" s="176"/>
      <c r="B936" s="176"/>
      <c r="J936" s="177"/>
      <c r="K936" s="177"/>
      <c r="L936" s="177"/>
      <c r="M936" s="177"/>
    </row>
    <row r="937" spans="1:13" s="161" customFormat="1">
      <c r="A937" s="176"/>
      <c r="B937" s="176"/>
      <c r="J937" s="177"/>
      <c r="K937" s="177"/>
      <c r="L937" s="177"/>
      <c r="M937" s="177"/>
    </row>
    <row r="938" spans="1:13" s="161" customFormat="1">
      <c r="A938" s="176"/>
      <c r="B938" s="176"/>
      <c r="J938" s="177"/>
      <c r="K938" s="177"/>
      <c r="L938" s="177"/>
      <c r="M938" s="177"/>
    </row>
    <row r="939" spans="1:13" s="161" customFormat="1">
      <c r="A939" s="176"/>
      <c r="B939" s="176"/>
      <c r="J939" s="177"/>
      <c r="K939" s="177"/>
      <c r="L939" s="177"/>
      <c r="M939" s="177"/>
    </row>
    <row r="940" spans="1:13" s="161" customFormat="1">
      <c r="A940" s="176"/>
      <c r="B940" s="176"/>
      <c r="J940" s="177"/>
      <c r="K940" s="177"/>
      <c r="L940" s="177"/>
      <c r="M940" s="177"/>
    </row>
    <row r="941" spans="1:13" s="161" customFormat="1">
      <c r="A941" s="176"/>
      <c r="B941" s="176"/>
      <c r="J941" s="177"/>
      <c r="K941" s="177"/>
      <c r="L941" s="177"/>
      <c r="M941" s="177"/>
    </row>
    <row r="942" spans="1:13" s="161" customFormat="1">
      <c r="A942" s="176"/>
      <c r="B942" s="176"/>
      <c r="J942" s="177"/>
      <c r="K942" s="177"/>
      <c r="L942" s="177"/>
      <c r="M942" s="177"/>
    </row>
    <row r="943" spans="1:13" s="161" customFormat="1">
      <c r="A943" s="176"/>
      <c r="B943" s="176"/>
      <c r="J943" s="177"/>
      <c r="K943" s="177"/>
      <c r="L943" s="177"/>
      <c r="M943" s="177"/>
    </row>
    <row r="944" spans="1:13" s="161" customFormat="1">
      <c r="A944" s="176"/>
      <c r="B944" s="176"/>
      <c r="J944" s="177"/>
      <c r="K944" s="177"/>
      <c r="L944" s="177"/>
      <c r="M944" s="177"/>
    </row>
    <row r="945" spans="1:13" s="161" customFormat="1">
      <c r="A945" s="176"/>
      <c r="B945" s="176"/>
      <c r="J945" s="177"/>
      <c r="K945" s="177"/>
      <c r="L945" s="177"/>
      <c r="M945" s="177"/>
    </row>
    <row r="946" spans="1:13" s="161" customFormat="1">
      <c r="A946" s="176"/>
      <c r="B946" s="176"/>
      <c r="J946" s="177"/>
      <c r="K946" s="177"/>
      <c r="L946" s="177"/>
      <c r="M946" s="177"/>
    </row>
    <row r="947" spans="1:13" s="161" customFormat="1">
      <c r="A947" s="176"/>
      <c r="B947" s="176"/>
      <c r="J947" s="177"/>
      <c r="K947" s="177"/>
      <c r="L947" s="177"/>
      <c r="M947" s="177"/>
    </row>
    <row r="948" spans="1:13" s="161" customFormat="1">
      <c r="A948" s="176"/>
      <c r="B948" s="176"/>
      <c r="J948" s="177"/>
      <c r="K948" s="177"/>
      <c r="L948" s="177"/>
      <c r="M948" s="177"/>
    </row>
    <row r="949" spans="1:13" s="161" customFormat="1">
      <c r="A949" s="176"/>
      <c r="B949" s="176"/>
      <c r="J949" s="177"/>
      <c r="K949" s="177"/>
      <c r="L949" s="177"/>
      <c r="M949" s="177"/>
    </row>
    <row r="950" spans="1:13" s="161" customFormat="1">
      <c r="A950" s="176"/>
      <c r="B950" s="176"/>
      <c r="J950" s="177"/>
      <c r="K950" s="177"/>
      <c r="L950" s="177"/>
      <c r="M950" s="177"/>
    </row>
    <row r="951" spans="1:13" s="161" customFormat="1">
      <c r="A951" s="176"/>
      <c r="B951" s="176"/>
      <c r="J951" s="177"/>
      <c r="K951" s="177"/>
      <c r="L951" s="177"/>
      <c r="M951" s="177"/>
    </row>
    <row r="952" spans="1:13" s="161" customFormat="1">
      <c r="A952" s="176"/>
      <c r="B952" s="176"/>
      <c r="J952" s="177"/>
      <c r="K952" s="177"/>
      <c r="L952" s="177"/>
      <c r="M952" s="177"/>
    </row>
    <row r="953" spans="1:13" s="161" customFormat="1">
      <c r="A953" s="176"/>
      <c r="B953" s="176"/>
      <c r="J953" s="177"/>
      <c r="K953" s="177"/>
      <c r="L953" s="177"/>
      <c r="M953" s="177"/>
    </row>
    <row r="954" spans="1:13" s="161" customFormat="1">
      <c r="A954" s="176"/>
      <c r="B954" s="176"/>
      <c r="J954" s="177"/>
      <c r="K954" s="177"/>
      <c r="L954" s="177"/>
      <c r="M954" s="177"/>
    </row>
    <row r="955" spans="1:13" s="161" customFormat="1">
      <c r="A955" s="176"/>
      <c r="B955" s="176"/>
      <c r="J955" s="177"/>
      <c r="K955" s="177"/>
      <c r="L955" s="177"/>
      <c r="M955" s="177"/>
    </row>
    <row r="956" spans="1:13" s="161" customFormat="1">
      <c r="A956" s="176"/>
      <c r="B956" s="176"/>
      <c r="J956" s="177"/>
      <c r="K956" s="177"/>
      <c r="L956" s="177"/>
      <c r="M956" s="177"/>
    </row>
    <row r="957" spans="1:13" s="161" customFormat="1">
      <c r="A957" s="176"/>
      <c r="B957" s="176"/>
      <c r="J957" s="177"/>
      <c r="K957" s="177"/>
      <c r="L957" s="177"/>
      <c r="M957" s="177"/>
    </row>
    <row r="958" spans="1:13" s="161" customFormat="1">
      <c r="A958" s="176"/>
      <c r="B958" s="176"/>
      <c r="J958" s="177"/>
      <c r="K958" s="177"/>
      <c r="L958" s="177"/>
      <c r="M958" s="177"/>
    </row>
    <row r="959" spans="1:13" s="161" customFormat="1">
      <c r="A959" s="176"/>
      <c r="B959" s="176"/>
      <c r="J959" s="177"/>
      <c r="K959" s="177"/>
      <c r="L959" s="177"/>
      <c r="M959" s="177"/>
    </row>
    <row r="960" spans="1:13" s="161" customFormat="1">
      <c r="A960" s="176"/>
      <c r="B960" s="176"/>
      <c r="J960" s="177"/>
      <c r="K960" s="177"/>
      <c r="L960" s="177"/>
      <c r="M960" s="177"/>
    </row>
    <row r="961" spans="1:13" s="161" customFormat="1">
      <c r="A961" s="176"/>
      <c r="B961" s="176"/>
      <c r="J961" s="177"/>
      <c r="K961" s="177"/>
      <c r="L961" s="177"/>
      <c r="M961" s="177"/>
    </row>
    <row r="962" spans="1:13" s="161" customFormat="1">
      <c r="A962" s="176"/>
      <c r="B962" s="176"/>
      <c r="J962" s="177"/>
      <c r="K962" s="177"/>
      <c r="L962" s="177"/>
      <c r="M962" s="177"/>
    </row>
    <row r="963" spans="1:13" s="161" customFormat="1">
      <c r="A963" s="176"/>
      <c r="B963" s="176"/>
      <c r="J963" s="177"/>
      <c r="K963" s="177"/>
      <c r="L963" s="177"/>
      <c r="M963" s="177"/>
    </row>
    <row r="964" spans="1:13" s="161" customFormat="1">
      <c r="A964" s="176"/>
      <c r="B964" s="176"/>
      <c r="J964" s="177"/>
      <c r="K964" s="177"/>
      <c r="L964" s="177"/>
      <c r="M964" s="177"/>
    </row>
    <row r="965" spans="1:13" s="161" customFormat="1">
      <c r="A965" s="176"/>
      <c r="B965" s="176"/>
      <c r="J965" s="177"/>
      <c r="K965" s="177"/>
      <c r="L965" s="177"/>
      <c r="M965" s="177"/>
    </row>
    <row r="966" spans="1:13" s="161" customFormat="1">
      <c r="A966" s="176"/>
      <c r="B966" s="176"/>
      <c r="J966" s="177"/>
      <c r="K966" s="177"/>
      <c r="L966" s="177"/>
      <c r="M966" s="177"/>
    </row>
    <row r="967" spans="1:13" s="161" customFormat="1">
      <c r="A967" s="176"/>
      <c r="B967" s="176"/>
      <c r="J967" s="177"/>
      <c r="K967" s="177"/>
      <c r="L967" s="177"/>
      <c r="M967" s="177"/>
    </row>
    <row r="968" spans="1:13" s="161" customFormat="1">
      <c r="A968" s="176"/>
      <c r="B968" s="176"/>
      <c r="J968" s="177"/>
      <c r="K968" s="177"/>
      <c r="L968" s="177"/>
      <c r="M968" s="177"/>
    </row>
    <row r="969" spans="1:13" s="161" customFormat="1">
      <c r="A969" s="176"/>
      <c r="B969" s="176"/>
      <c r="J969" s="177"/>
      <c r="K969" s="177"/>
      <c r="L969" s="177"/>
      <c r="M969" s="177"/>
    </row>
    <row r="970" spans="1:13" s="161" customFormat="1">
      <c r="A970" s="176"/>
      <c r="B970" s="176"/>
      <c r="J970" s="177"/>
      <c r="K970" s="177"/>
      <c r="L970" s="177"/>
      <c r="M970" s="177"/>
    </row>
    <row r="971" spans="1:13" s="161" customFormat="1">
      <c r="A971" s="176"/>
      <c r="B971" s="176"/>
      <c r="J971" s="177"/>
      <c r="K971" s="177"/>
      <c r="L971" s="177"/>
      <c r="M971" s="177"/>
    </row>
    <row r="972" spans="1:13" s="161" customFormat="1">
      <c r="A972" s="176"/>
      <c r="B972" s="176"/>
      <c r="J972" s="177"/>
      <c r="K972" s="177"/>
      <c r="L972" s="177"/>
      <c r="M972" s="177"/>
    </row>
    <row r="973" spans="1:13" s="161" customFormat="1">
      <c r="A973" s="176"/>
      <c r="B973" s="176"/>
      <c r="J973" s="177"/>
      <c r="K973" s="177"/>
      <c r="L973" s="177"/>
      <c r="M973" s="177"/>
    </row>
    <row r="974" spans="1:13" s="161" customFormat="1">
      <c r="A974" s="176"/>
      <c r="B974" s="176"/>
      <c r="J974" s="177"/>
      <c r="K974" s="177"/>
      <c r="L974" s="177"/>
      <c r="M974" s="177"/>
    </row>
    <row r="975" spans="1:13" s="161" customFormat="1">
      <c r="A975" s="176"/>
      <c r="B975" s="176"/>
      <c r="J975" s="177"/>
      <c r="K975" s="177"/>
      <c r="L975" s="177"/>
      <c r="M975" s="177"/>
    </row>
    <row r="976" spans="1:13" s="161" customFormat="1">
      <c r="A976" s="176"/>
      <c r="B976" s="176"/>
      <c r="J976" s="177"/>
      <c r="K976" s="177"/>
      <c r="L976" s="177"/>
      <c r="M976" s="177"/>
    </row>
    <row r="977" spans="1:13" s="161" customFormat="1">
      <c r="A977" s="176"/>
      <c r="B977" s="176"/>
      <c r="J977" s="177"/>
      <c r="K977" s="177"/>
      <c r="L977" s="177"/>
      <c r="M977" s="177"/>
    </row>
    <row r="978" spans="1:13" s="161" customFormat="1">
      <c r="A978" s="176"/>
      <c r="B978" s="176"/>
      <c r="J978" s="177"/>
      <c r="K978" s="177"/>
      <c r="L978" s="177"/>
      <c r="M978" s="177"/>
    </row>
    <row r="979" spans="1:13" s="161" customFormat="1">
      <c r="A979" s="176"/>
      <c r="B979" s="176"/>
      <c r="J979" s="177"/>
      <c r="K979" s="177"/>
      <c r="L979" s="177"/>
      <c r="M979" s="177"/>
    </row>
    <row r="980" spans="1:13" s="161" customFormat="1">
      <c r="A980" s="176"/>
      <c r="B980" s="176"/>
      <c r="J980" s="177"/>
      <c r="K980" s="177"/>
      <c r="L980" s="177"/>
      <c r="M980" s="177"/>
    </row>
    <row r="981" spans="1:13" s="161" customFormat="1">
      <c r="A981" s="176"/>
      <c r="B981" s="176"/>
      <c r="J981" s="177"/>
      <c r="K981" s="177"/>
      <c r="L981" s="177"/>
      <c r="M981" s="177"/>
    </row>
    <row r="982" spans="1:13" s="161" customFormat="1">
      <c r="A982" s="176"/>
      <c r="B982" s="176"/>
      <c r="J982" s="177"/>
      <c r="K982" s="177"/>
      <c r="L982" s="177"/>
      <c r="M982" s="177"/>
    </row>
    <row r="983" spans="1:13" s="161" customFormat="1">
      <c r="A983" s="176"/>
      <c r="B983" s="176"/>
      <c r="J983" s="177"/>
      <c r="K983" s="177"/>
      <c r="L983" s="177"/>
      <c r="M983" s="177"/>
    </row>
    <row r="984" spans="1:13" s="161" customFormat="1">
      <c r="A984" s="176"/>
      <c r="B984" s="176"/>
      <c r="J984" s="177"/>
      <c r="K984" s="177"/>
      <c r="L984" s="177"/>
      <c r="M984" s="177"/>
    </row>
    <row r="985" spans="1:13" s="161" customFormat="1">
      <c r="A985" s="176"/>
      <c r="B985" s="176"/>
      <c r="J985" s="177"/>
      <c r="K985" s="177"/>
      <c r="L985" s="177"/>
      <c r="M985" s="177"/>
    </row>
    <row r="986" spans="1:13" s="161" customFormat="1">
      <c r="A986" s="176"/>
      <c r="B986" s="176"/>
      <c r="J986" s="177"/>
      <c r="K986" s="177"/>
      <c r="L986" s="177"/>
      <c r="M986" s="177"/>
    </row>
    <row r="987" spans="1:13" s="161" customFormat="1">
      <c r="A987" s="176"/>
      <c r="B987" s="176"/>
      <c r="J987" s="177"/>
      <c r="K987" s="177"/>
      <c r="L987" s="177"/>
      <c r="M987" s="177"/>
    </row>
    <row r="988" spans="1:13" s="161" customFormat="1">
      <c r="A988" s="176"/>
      <c r="B988" s="176"/>
      <c r="J988" s="177"/>
      <c r="K988" s="177"/>
      <c r="L988" s="177"/>
      <c r="M988" s="177"/>
    </row>
    <row r="989" spans="1:13" s="161" customFormat="1">
      <c r="A989" s="176"/>
      <c r="B989" s="176"/>
      <c r="J989" s="177"/>
      <c r="K989" s="177"/>
      <c r="L989" s="177"/>
      <c r="M989" s="177"/>
    </row>
    <row r="990" spans="1:13" s="161" customFormat="1">
      <c r="A990" s="176"/>
      <c r="B990" s="176"/>
      <c r="J990" s="177"/>
      <c r="K990" s="177"/>
      <c r="L990" s="177"/>
      <c r="M990" s="177"/>
    </row>
    <row r="991" spans="1:13" s="161" customFormat="1">
      <c r="A991" s="176"/>
      <c r="B991" s="176"/>
      <c r="J991" s="177"/>
      <c r="K991" s="177"/>
      <c r="L991" s="177"/>
      <c r="M991" s="177"/>
    </row>
    <row r="992" spans="1:13" s="161" customFormat="1">
      <c r="A992" s="176"/>
      <c r="B992" s="176"/>
      <c r="J992" s="177"/>
      <c r="K992" s="177"/>
      <c r="L992" s="177"/>
      <c r="M992" s="177"/>
    </row>
    <row r="993" spans="1:13" s="161" customFormat="1">
      <c r="A993" s="176"/>
      <c r="B993" s="176"/>
      <c r="J993" s="177"/>
      <c r="K993" s="177"/>
      <c r="L993" s="177"/>
      <c r="M993" s="177"/>
    </row>
    <row r="994" spans="1:13" s="161" customFormat="1">
      <c r="A994" s="176"/>
      <c r="B994" s="176"/>
      <c r="J994" s="177"/>
      <c r="K994" s="177"/>
      <c r="L994" s="177"/>
      <c r="M994" s="177"/>
    </row>
    <row r="995" spans="1:13" s="161" customFormat="1">
      <c r="A995" s="176"/>
      <c r="B995" s="176"/>
      <c r="J995" s="177"/>
      <c r="K995" s="177"/>
      <c r="L995" s="177"/>
      <c r="M995" s="177"/>
    </row>
    <row r="996" spans="1:13" s="161" customFormat="1">
      <c r="A996" s="176"/>
      <c r="B996" s="176"/>
      <c r="J996" s="177"/>
      <c r="K996" s="177"/>
      <c r="L996" s="177"/>
      <c r="M996" s="177"/>
    </row>
    <row r="997" spans="1:13" s="161" customFormat="1">
      <c r="A997" s="176"/>
      <c r="B997" s="176"/>
      <c r="J997" s="177"/>
      <c r="K997" s="177"/>
      <c r="L997" s="177"/>
      <c r="M997" s="177"/>
    </row>
    <row r="998" spans="1:13" s="161" customFormat="1">
      <c r="A998" s="176"/>
      <c r="B998" s="176"/>
      <c r="J998" s="177"/>
      <c r="K998" s="177"/>
      <c r="L998" s="177"/>
      <c r="M998" s="177"/>
    </row>
    <row r="999" spans="1:13" s="161" customFormat="1">
      <c r="A999" s="176"/>
      <c r="B999" s="176"/>
      <c r="J999" s="177"/>
      <c r="K999" s="177"/>
      <c r="L999" s="177"/>
      <c r="M999" s="177"/>
    </row>
    <row r="1000" spans="1:13" s="161" customFormat="1">
      <c r="A1000" s="176"/>
      <c r="B1000" s="176"/>
      <c r="J1000" s="177"/>
      <c r="K1000" s="177"/>
      <c r="L1000" s="177"/>
      <c r="M1000" s="177"/>
    </row>
    <row r="1001" spans="1:13" s="161" customFormat="1">
      <c r="A1001" s="176"/>
      <c r="B1001" s="176"/>
      <c r="J1001" s="177"/>
      <c r="K1001" s="177"/>
      <c r="L1001" s="177"/>
      <c r="M1001" s="177"/>
    </row>
    <row r="1002" spans="1:13" s="161" customFormat="1">
      <c r="A1002" s="176"/>
      <c r="B1002" s="176"/>
      <c r="J1002" s="177"/>
      <c r="K1002" s="177"/>
      <c r="L1002" s="177"/>
      <c r="M1002" s="177"/>
    </row>
    <row r="1003" spans="1:13" s="161" customFormat="1">
      <c r="A1003" s="176"/>
      <c r="B1003" s="176"/>
      <c r="J1003" s="177"/>
      <c r="K1003" s="177"/>
      <c r="L1003" s="177"/>
      <c r="M1003" s="177"/>
    </row>
    <row r="1004" spans="1:13" s="161" customFormat="1">
      <c r="A1004" s="176"/>
      <c r="B1004" s="176"/>
      <c r="J1004" s="177"/>
      <c r="K1004" s="177"/>
      <c r="L1004" s="177"/>
      <c r="M1004" s="177"/>
    </row>
    <row r="1005" spans="1:13" s="161" customFormat="1">
      <c r="A1005" s="176"/>
      <c r="B1005" s="176"/>
      <c r="J1005" s="177"/>
      <c r="K1005" s="177"/>
      <c r="L1005" s="177"/>
      <c r="M1005" s="177"/>
    </row>
    <row r="1006" spans="1:13" s="161" customFormat="1">
      <c r="A1006" s="176"/>
      <c r="B1006" s="176"/>
      <c r="J1006" s="177"/>
      <c r="K1006" s="177"/>
      <c r="L1006" s="177"/>
      <c r="M1006" s="177"/>
    </row>
    <row r="1007" spans="1:13" s="161" customFormat="1">
      <c r="A1007" s="176"/>
      <c r="B1007" s="176"/>
      <c r="J1007" s="177"/>
      <c r="K1007" s="177"/>
      <c r="L1007" s="177"/>
      <c r="M1007" s="177"/>
    </row>
    <row r="1008" spans="1:13" s="161" customFormat="1">
      <c r="A1008" s="176"/>
      <c r="B1008" s="176"/>
      <c r="J1008" s="177"/>
      <c r="K1008" s="177"/>
      <c r="L1008" s="177"/>
      <c r="M1008" s="177"/>
    </row>
    <row r="1009" spans="1:13" s="161" customFormat="1">
      <c r="A1009" s="176"/>
      <c r="B1009" s="176"/>
      <c r="J1009" s="177"/>
      <c r="K1009" s="177"/>
      <c r="L1009" s="177"/>
      <c r="M1009" s="177"/>
    </row>
    <row r="1010" spans="1:13" s="161" customFormat="1">
      <c r="A1010" s="176"/>
      <c r="B1010" s="176"/>
      <c r="J1010" s="177"/>
      <c r="K1010" s="177"/>
      <c r="L1010" s="177"/>
      <c r="M1010" s="177"/>
    </row>
    <row r="1011" spans="1:13" s="161" customFormat="1">
      <c r="A1011" s="176"/>
      <c r="B1011" s="176"/>
      <c r="J1011" s="177"/>
      <c r="K1011" s="177"/>
      <c r="L1011" s="177"/>
      <c r="M1011" s="177"/>
    </row>
    <row r="1012" spans="1:13" s="161" customFormat="1">
      <c r="A1012" s="176"/>
      <c r="B1012" s="176"/>
      <c r="J1012" s="177"/>
      <c r="K1012" s="177"/>
      <c r="L1012" s="177"/>
      <c r="M1012" s="177"/>
    </row>
    <row r="1013" spans="1:13" s="161" customFormat="1">
      <c r="A1013" s="176"/>
      <c r="B1013" s="176"/>
      <c r="J1013" s="177"/>
      <c r="K1013" s="177"/>
      <c r="L1013" s="177"/>
      <c r="M1013" s="177"/>
    </row>
    <row r="1014" spans="1:13" s="161" customFormat="1">
      <c r="A1014" s="176"/>
      <c r="B1014" s="176"/>
      <c r="J1014" s="177"/>
      <c r="K1014" s="177"/>
      <c r="L1014" s="177"/>
      <c r="M1014" s="177"/>
    </row>
    <row r="1015" spans="1:13" s="161" customFormat="1">
      <c r="A1015" s="176"/>
      <c r="B1015" s="176"/>
      <c r="J1015" s="177"/>
      <c r="K1015" s="177"/>
      <c r="L1015" s="177"/>
      <c r="M1015" s="177"/>
    </row>
    <row r="1016" spans="1:13" s="161" customFormat="1">
      <c r="A1016" s="176"/>
      <c r="B1016" s="176"/>
      <c r="J1016" s="177"/>
      <c r="K1016" s="177"/>
      <c r="L1016" s="177"/>
      <c r="M1016" s="177"/>
    </row>
    <row r="1017" spans="1:13" s="161" customFormat="1">
      <c r="A1017" s="176"/>
      <c r="B1017" s="176"/>
      <c r="J1017" s="177"/>
      <c r="K1017" s="177"/>
      <c r="L1017" s="177"/>
      <c r="M1017" s="177"/>
    </row>
    <row r="1018" spans="1:13" s="161" customFormat="1">
      <c r="A1018" s="176"/>
      <c r="B1018" s="176"/>
      <c r="J1018" s="177"/>
      <c r="K1018" s="177"/>
      <c r="L1018" s="177"/>
      <c r="M1018" s="177"/>
    </row>
    <row r="1019" spans="1:13" s="161" customFormat="1">
      <c r="A1019" s="176"/>
      <c r="B1019" s="176"/>
      <c r="J1019" s="177"/>
      <c r="K1019" s="177"/>
      <c r="L1019" s="177"/>
      <c r="M1019" s="177"/>
    </row>
    <row r="1020" spans="1:13" s="161" customFormat="1">
      <c r="A1020" s="176"/>
      <c r="B1020" s="176"/>
      <c r="J1020" s="177"/>
      <c r="K1020" s="177"/>
      <c r="L1020" s="177"/>
      <c r="M1020" s="177"/>
    </row>
    <row r="1021" spans="1:13" s="161" customFormat="1">
      <c r="A1021" s="176"/>
      <c r="B1021" s="176"/>
      <c r="J1021" s="177"/>
      <c r="K1021" s="177"/>
      <c r="L1021" s="177"/>
      <c r="M1021" s="177"/>
    </row>
    <row r="1022" spans="1:13" s="161" customFormat="1">
      <c r="A1022" s="176"/>
      <c r="B1022" s="176"/>
      <c r="J1022" s="177"/>
      <c r="K1022" s="177"/>
      <c r="L1022" s="177"/>
      <c r="M1022" s="177"/>
    </row>
    <row r="1023" spans="1:13" s="161" customFormat="1">
      <c r="A1023" s="176"/>
      <c r="B1023" s="176"/>
      <c r="J1023" s="177"/>
      <c r="K1023" s="177"/>
      <c r="L1023" s="177"/>
      <c r="M1023" s="177"/>
    </row>
    <row r="1024" spans="1:13" s="161" customFormat="1">
      <c r="A1024" s="176"/>
      <c r="B1024" s="176"/>
      <c r="J1024" s="177"/>
      <c r="K1024" s="177"/>
      <c r="L1024" s="177"/>
      <c r="M1024" s="177"/>
    </row>
    <row r="1025" spans="1:13" s="161" customFormat="1">
      <c r="A1025" s="176"/>
      <c r="B1025" s="176"/>
      <c r="J1025" s="177"/>
      <c r="K1025" s="177"/>
      <c r="L1025" s="177"/>
      <c r="M1025" s="177"/>
    </row>
    <row r="1026" spans="1:13" s="161" customFormat="1">
      <c r="A1026" s="176"/>
      <c r="B1026" s="176"/>
      <c r="J1026" s="177"/>
      <c r="K1026" s="177"/>
      <c r="L1026" s="177"/>
      <c r="M1026" s="177"/>
    </row>
    <row r="1027" spans="1:13" s="161" customFormat="1">
      <c r="A1027" s="176"/>
      <c r="B1027" s="176"/>
      <c r="J1027" s="177"/>
      <c r="K1027" s="177"/>
      <c r="L1027" s="177"/>
      <c r="M1027" s="177"/>
    </row>
    <row r="1028" spans="1:13" s="161" customFormat="1">
      <c r="A1028" s="176"/>
      <c r="B1028" s="176"/>
      <c r="J1028" s="177"/>
      <c r="K1028" s="177"/>
      <c r="L1028" s="177"/>
      <c r="M1028" s="177"/>
    </row>
    <row r="1029" spans="1:13" s="161" customFormat="1">
      <c r="A1029" s="176"/>
      <c r="B1029" s="176"/>
      <c r="J1029" s="177"/>
      <c r="K1029" s="177"/>
      <c r="L1029" s="177"/>
      <c r="M1029" s="177"/>
    </row>
    <row r="1030" spans="1:13" s="161" customFormat="1">
      <c r="A1030" s="176"/>
      <c r="B1030" s="176"/>
      <c r="J1030" s="177"/>
      <c r="K1030" s="177"/>
      <c r="L1030" s="177"/>
      <c r="M1030" s="177"/>
    </row>
    <row r="1031" spans="1:13" s="161" customFormat="1">
      <c r="A1031" s="176"/>
      <c r="B1031" s="176"/>
      <c r="J1031" s="177"/>
      <c r="K1031" s="177"/>
      <c r="L1031" s="177"/>
      <c r="M1031" s="177"/>
    </row>
    <row r="1032" spans="1:13" s="161" customFormat="1">
      <c r="A1032" s="176"/>
      <c r="B1032" s="176"/>
      <c r="J1032" s="177"/>
      <c r="K1032" s="177"/>
      <c r="L1032" s="177"/>
      <c r="M1032" s="177"/>
    </row>
    <row r="1033" spans="1:13" s="161" customFormat="1">
      <c r="A1033" s="176"/>
      <c r="B1033" s="176"/>
      <c r="J1033" s="177"/>
      <c r="K1033" s="177"/>
      <c r="L1033" s="177"/>
      <c r="M1033" s="177"/>
    </row>
    <row r="1034" spans="1:13" s="161" customFormat="1">
      <c r="A1034" s="176"/>
      <c r="B1034" s="176"/>
      <c r="J1034" s="177"/>
      <c r="K1034" s="177"/>
      <c r="L1034" s="177"/>
      <c r="M1034" s="177"/>
    </row>
    <row r="1035" spans="1:13" s="161" customFormat="1">
      <c r="A1035" s="176"/>
      <c r="B1035" s="176"/>
      <c r="J1035" s="177"/>
      <c r="K1035" s="177"/>
      <c r="L1035" s="177"/>
      <c r="M1035" s="177"/>
    </row>
    <row r="1036" spans="1:13" s="161" customFormat="1">
      <c r="A1036" s="176"/>
      <c r="B1036" s="176"/>
      <c r="J1036" s="177"/>
      <c r="K1036" s="177"/>
      <c r="L1036" s="177"/>
      <c r="M1036" s="177"/>
    </row>
    <row r="1037" spans="1:13" s="161" customFormat="1">
      <c r="A1037" s="176"/>
      <c r="B1037" s="176"/>
      <c r="J1037" s="177"/>
      <c r="K1037" s="177"/>
      <c r="L1037" s="177"/>
      <c r="M1037" s="177"/>
    </row>
    <row r="1038" spans="1:13" s="161" customFormat="1">
      <c r="A1038" s="176"/>
      <c r="B1038" s="176"/>
      <c r="J1038" s="177"/>
      <c r="K1038" s="177"/>
      <c r="L1038" s="177"/>
      <c r="M1038" s="177"/>
    </row>
    <row r="1039" spans="1:13" s="161" customFormat="1">
      <c r="A1039" s="176"/>
      <c r="B1039" s="176"/>
      <c r="J1039" s="177"/>
      <c r="K1039" s="177"/>
      <c r="L1039" s="177"/>
      <c r="M1039" s="177"/>
    </row>
    <row r="1040" spans="1:13" s="161" customFormat="1">
      <c r="A1040" s="176"/>
      <c r="B1040" s="176"/>
      <c r="J1040" s="177"/>
      <c r="K1040" s="177"/>
      <c r="L1040" s="177"/>
      <c r="M1040" s="177"/>
    </row>
    <row r="1041" spans="1:13" s="161" customFormat="1">
      <c r="A1041" s="176"/>
      <c r="B1041" s="176"/>
      <c r="J1041" s="177"/>
      <c r="K1041" s="177"/>
      <c r="L1041" s="177"/>
      <c r="M1041" s="177"/>
    </row>
    <row r="1042" spans="1:13" s="161" customFormat="1">
      <c r="A1042" s="176"/>
      <c r="B1042" s="176"/>
      <c r="J1042" s="177"/>
      <c r="K1042" s="177"/>
      <c r="L1042" s="177"/>
      <c r="M1042" s="177"/>
    </row>
    <row r="1043" spans="1:13" s="161" customFormat="1">
      <c r="A1043" s="176"/>
      <c r="B1043" s="176"/>
      <c r="J1043" s="177"/>
      <c r="K1043" s="177"/>
      <c r="L1043" s="177"/>
      <c r="M1043" s="177"/>
    </row>
    <row r="1044" spans="1:13" s="161" customFormat="1">
      <c r="A1044" s="176"/>
      <c r="B1044" s="176"/>
      <c r="J1044" s="177"/>
      <c r="K1044" s="177"/>
      <c r="L1044" s="177"/>
      <c r="M1044" s="177"/>
    </row>
    <row r="1045" spans="1:13" s="161" customFormat="1">
      <c r="A1045" s="176"/>
      <c r="B1045" s="176"/>
      <c r="J1045" s="177"/>
      <c r="K1045" s="177"/>
      <c r="L1045" s="177"/>
      <c r="M1045" s="177"/>
    </row>
    <row r="1046" spans="1:13" s="161" customFormat="1">
      <c r="A1046" s="176"/>
      <c r="B1046" s="176"/>
      <c r="J1046" s="177"/>
      <c r="K1046" s="177"/>
      <c r="L1046" s="177"/>
      <c r="M1046" s="177"/>
    </row>
    <row r="1047" spans="1:13" s="161" customFormat="1">
      <c r="A1047" s="176"/>
      <c r="B1047" s="176"/>
      <c r="J1047" s="177"/>
      <c r="K1047" s="177"/>
      <c r="L1047" s="177"/>
      <c r="M1047" s="177"/>
    </row>
    <row r="1048" spans="1:13" s="161" customFormat="1">
      <c r="A1048" s="176"/>
      <c r="B1048" s="176"/>
      <c r="J1048" s="177"/>
      <c r="K1048" s="177"/>
      <c r="L1048" s="177"/>
      <c r="M1048" s="177"/>
    </row>
    <row r="1049" spans="1:13" s="161" customFormat="1">
      <c r="A1049" s="176"/>
      <c r="B1049" s="176"/>
      <c r="J1049" s="177"/>
      <c r="K1049" s="177"/>
      <c r="L1049" s="177"/>
      <c r="M1049" s="177"/>
    </row>
    <row r="1050" spans="1:13" s="161" customFormat="1">
      <c r="A1050" s="176"/>
      <c r="B1050" s="176"/>
      <c r="J1050" s="177"/>
      <c r="K1050" s="177"/>
      <c r="L1050" s="177"/>
      <c r="M1050" s="177"/>
    </row>
    <row r="1051" spans="1:13" s="161" customFormat="1">
      <c r="A1051" s="176"/>
      <c r="B1051" s="176"/>
      <c r="J1051" s="177"/>
      <c r="K1051" s="177"/>
      <c r="L1051" s="177"/>
      <c r="M1051" s="177"/>
    </row>
    <row r="1052" spans="1:13" s="161" customFormat="1">
      <c r="A1052" s="176"/>
      <c r="B1052" s="176"/>
      <c r="J1052" s="177"/>
      <c r="K1052" s="177"/>
      <c r="L1052" s="177"/>
      <c r="M1052" s="177"/>
    </row>
    <row r="1053" spans="1:13" s="161" customFormat="1">
      <c r="A1053" s="176"/>
      <c r="B1053" s="176"/>
      <c r="J1053" s="177"/>
      <c r="K1053" s="177"/>
      <c r="L1053" s="177"/>
      <c r="M1053" s="177"/>
    </row>
    <row r="1054" spans="1:13" s="161" customFormat="1">
      <c r="A1054" s="176"/>
      <c r="B1054" s="176"/>
      <c r="J1054" s="177"/>
      <c r="K1054" s="177"/>
      <c r="L1054" s="177"/>
      <c r="M1054" s="177"/>
    </row>
    <row r="1055" spans="1:13" s="161" customFormat="1">
      <c r="A1055" s="176"/>
      <c r="B1055" s="176"/>
      <c r="J1055" s="177"/>
      <c r="K1055" s="177"/>
      <c r="L1055" s="177"/>
      <c r="M1055" s="177"/>
    </row>
    <row r="1056" spans="1:13" s="161" customFormat="1">
      <c r="A1056" s="176"/>
      <c r="B1056" s="176"/>
      <c r="J1056" s="177"/>
      <c r="K1056" s="177"/>
      <c r="L1056" s="177"/>
      <c r="M1056" s="177"/>
    </row>
    <row r="1057" spans="1:13" s="161" customFormat="1">
      <c r="A1057" s="176"/>
      <c r="B1057" s="176"/>
      <c r="J1057" s="177"/>
      <c r="K1057" s="177"/>
      <c r="L1057" s="177"/>
      <c r="M1057" s="177"/>
    </row>
    <row r="1058" spans="1:13" s="161" customFormat="1">
      <c r="A1058" s="176"/>
      <c r="B1058" s="176"/>
      <c r="J1058" s="177"/>
      <c r="K1058" s="177"/>
      <c r="L1058" s="177"/>
      <c r="M1058" s="177"/>
    </row>
    <row r="1059" spans="1:13" s="161" customFormat="1">
      <c r="A1059" s="176"/>
      <c r="B1059" s="176"/>
      <c r="J1059" s="177"/>
      <c r="K1059" s="177"/>
      <c r="L1059" s="177"/>
      <c r="M1059" s="177"/>
    </row>
    <row r="1060" spans="1:13" s="161" customFormat="1">
      <c r="A1060" s="176"/>
      <c r="B1060" s="176"/>
      <c r="J1060" s="177"/>
      <c r="K1060" s="177"/>
      <c r="L1060" s="177"/>
      <c r="M1060" s="177"/>
    </row>
    <row r="1061" spans="1:13" s="161" customFormat="1">
      <c r="A1061" s="176"/>
      <c r="B1061" s="176"/>
      <c r="J1061" s="177"/>
      <c r="K1061" s="177"/>
      <c r="L1061" s="177"/>
      <c r="M1061" s="177"/>
    </row>
    <row r="1062" spans="1:13" s="161" customFormat="1">
      <c r="A1062" s="176"/>
      <c r="B1062" s="176"/>
      <c r="J1062" s="177"/>
      <c r="K1062" s="177"/>
      <c r="L1062" s="177"/>
      <c r="M1062" s="177"/>
    </row>
    <row r="1063" spans="1:13" s="161" customFormat="1">
      <c r="A1063" s="176"/>
      <c r="B1063" s="176"/>
      <c r="J1063" s="177"/>
      <c r="K1063" s="177"/>
      <c r="L1063" s="177"/>
      <c r="M1063" s="177"/>
    </row>
    <row r="1064" spans="1:13" s="161" customFormat="1">
      <c r="A1064" s="176"/>
      <c r="B1064" s="176"/>
      <c r="J1064" s="177"/>
      <c r="K1064" s="177"/>
      <c r="L1064" s="177"/>
      <c r="M1064" s="177"/>
    </row>
    <row r="1065" spans="1:13" s="161" customFormat="1">
      <c r="A1065" s="176"/>
      <c r="B1065" s="176"/>
      <c r="J1065" s="177"/>
      <c r="K1065" s="177"/>
      <c r="L1065" s="177"/>
      <c r="M1065" s="177"/>
    </row>
    <row r="1066" spans="1:13" s="161" customFormat="1">
      <c r="A1066" s="176"/>
      <c r="B1066" s="176"/>
      <c r="J1066" s="177"/>
      <c r="K1066" s="177"/>
      <c r="L1066" s="177"/>
      <c r="M1066" s="177"/>
    </row>
    <row r="1067" spans="1:13" s="161" customFormat="1">
      <c r="A1067" s="176"/>
      <c r="B1067" s="176"/>
      <c r="J1067" s="177"/>
      <c r="K1067" s="177"/>
      <c r="L1067" s="177"/>
      <c r="M1067" s="177"/>
    </row>
    <row r="1068" spans="1:13" s="161" customFormat="1">
      <c r="A1068" s="176"/>
      <c r="B1068" s="176"/>
      <c r="J1068" s="177"/>
      <c r="K1068" s="177"/>
      <c r="L1068" s="177"/>
      <c r="M1068" s="177"/>
    </row>
    <row r="1069" spans="1:13" s="161" customFormat="1">
      <c r="A1069" s="176"/>
      <c r="B1069" s="176"/>
      <c r="J1069" s="177"/>
      <c r="K1069" s="177"/>
      <c r="L1069" s="177"/>
      <c r="M1069" s="177"/>
    </row>
    <row r="1070" spans="1:13" s="161" customFormat="1">
      <c r="A1070" s="176"/>
      <c r="B1070" s="176"/>
      <c r="J1070" s="177"/>
      <c r="K1070" s="177"/>
      <c r="L1070" s="177"/>
      <c r="M1070" s="177"/>
    </row>
    <row r="1071" spans="1:13" s="161" customFormat="1">
      <c r="A1071" s="176"/>
      <c r="B1071" s="176"/>
      <c r="J1071" s="177"/>
      <c r="K1071" s="177"/>
      <c r="L1071" s="177"/>
      <c r="M1071" s="177"/>
    </row>
    <row r="1072" spans="1:13" s="161" customFormat="1">
      <c r="A1072" s="176"/>
      <c r="B1072" s="176"/>
      <c r="J1072" s="177"/>
      <c r="K1072" s="177"/>
      <c r="L1072" s="177"/>
      <c r="M1072" s="177"/>
    </row>
    <row r="1073" spans="1:13" s="161" customFormat="1">
      <c r="A1073" s="176"/>
      <c r="B1073" s="176"/>
      <c r="J1073" s="177"/>
      <c r="K1073" s="177"/>
      <c r="L1073" s="177"/>
      <c r="M1073" s="177"/>
    </row>
    <row r="1074" spans="1:13" s="161" customFormat="1">
      <c r="A1074" s="176"/>
      <c r="B1074" s="176"/>
      <c r="J1074" s="177"/>
      <c r="K1074" s="177"/>
      <c r="L1074" s="177"/>
      <c r="M1074" s="177"/>
    </row>
    <row r="1075" spans="1:13" s="161" customFormat="1">
      <c r="A1075" s="176"/>
      <c r="B1075" s="176"/>
      <c r="J1075" s="177"/>
      <c r="K1075" s="177"/>
      <c r="L1075" s="177"/>
      <c r="M1075" s="177"/>
    </row>
    <row r="1076" spans="1:13" s="161" customFormat="1">
      <c r="A1076" s="176"/>
      <c r="B1076" s="176"/>
      <c r="J1076" s="177"/>
      <c r="K1076" s="177"/>
      <c r="L1076" s="177"/>
      <c r="M1076" s="177"/>
    </row>
    <row r="1077" spans="1:13" s="161" customFormat="1">
      <c r="A1077" s="176"/>
      <c r="B1077" s="176"/>
      <c r="J1077" s="177"/>
      <c r="K1077" s="177"/>
      <c r="L1077" s="177"/>
      <c r="M1077" s="177"/>
    </row>
    <row r="1078" spans="1:13" s="161" customFormat="1">
      <c r="A1078" s="176"/>
      <c r="B1078" s="176"/>
      <c r="J1078" s="177"/>
      <c r="K1078" s="177"/>
      <c r="L1078" s="177"/>
      <c r="M1078" s="177"/>
    </row>
    <row r="1079" spans="1:13" s="161" customFormat="1">
      <c r="A1079" s="176"/>
      <c r="B1079" s="176"/>
      <c r="J1079" s="177"/>
      <c r="K1079" s="177"/>
      <c r="L1079" s="177"/>
      <c r="M1079" s="177"/>
    </row>
    <row r="1080" spans="1:13" s="161" customFormat="1">
      <c r="A1080" s="176"/>
      <c r="B1080" s="176"/>
      <c r="J1080" s="177"/>
      <c r="K1080" s="177"/>
      <c r="L1080" s="177"/>
      <c r="M1080" s="177"/>
    </row>
    <row r="1081" spans="1:13" s="161" customFormat="1">
      <c r="A1081" s="176"/>
      <c r="B1081" s="176"/>
      <c r="J1081" s="177"/>
      <c r="K1081" s="177"/>
      <c r="L1081" s="177"/>
      <c r="M1081" s="177"/>
    </row>
    <row r="1082" spans="1:13" s="161" customFormat="1">
      <c r="A1082" s="176"/>
      <c r="B1082" s="176"/>
      <c r="J1082" s="177"/>
      <c r="K1082" s="177"/>
      <c r="L1082" s="177"/>
      <c r="M1082" s="177"/>
    </row>
    <row r="1083" spans="1:13" s="161" customFormat="1">
      <c r="A1083" s="176"/>
      <c r="B1083" s="176"/>
      <c r="J1083" s="177"/>
      <c r="K1083" s="177"/>
      <c r="L1083" s="177"/>
      <c r="M1083" s="177"/>
    </row>
    <row r="1084" spans="1:13" s="161" customFormat="1">
      <c r="A1084" s="176"/>
      <c r="B1084" s="176"/>
      <c r="J1084" s="177"/>
      <c r="K1084" s="177"/>
      <c r="L1084" s="177"/>
      <c r="M1084" s="177"/>
    </row>
    <row r="1085" spans="1:13" s="161" customFormat="1">
      <c r="A1085" s="176"/>
      <c r="B1085" s="176"/>
      <c r="J1085" s="177"/>
      <c r="K1085" s="177"/>
      <c r="L1085" s="177"/>
      <c r="M1085" s="177"/>
    </row>
    <row r="1086" spans="1:13" s="161" customFormat="1">
      <c r="A1086" s="176"/>
      <c r="B1086" s="176"/>
      <c r="J1086" s="177"/>
      <c r="K1086" s="177"/>
      <c r="L1086" s="177"/>
      <c r="M1086" s="177"/>
    </row>
    <row r="1087" spans="1:13" s="161" customFormat="1">
      <c r="A1087" s="176"/>
      <c r="B1087" s="176"/>
      <c r="J1087" s="177"/>
      <c r="K1087" s="177"/>
      <c r="L1087" s="177"/>
      <c r="M1087" s="177"/>
    </row>
    <row r="1088" spans="1:13" s="161" customFormat="1">
      <c r="A1088" s="176"/>
      <c r="B1088" s="176"/>
      <c r="J1088" s="177"/>
      <c r="K1088" s="177"/>
      <c r="L1088" s="177"/>
      <c r="M1088" s="177"/>
    </row>
    <row r="1089" spans="1:13" s="161" customFormat="1">
      <c r="A1089" s="176"/>
      <c r="B1089" s="176"/>
      <c r="J1089" s="177"/>
      <c r="K1089" s="177"/>
      <c r="L1089" s="177"/>
      <c r="M1089" s="177"/>
    </row>
    <row r="1090" spans="1:13" s="161" customFormat="1">
      <c r="A1090" s="176"/>
      <c r="B1090" s="176"/>
      <c r="J1090" s="177"/>
      <c r="K1090" s="177"/>
      <c r="L1090" s="177"/>
      <c r="M1090" s="177"/>
    </row>
    <row r="1091" spans="1:13" s="161" customFormat="1">
      <c r="A1091" s="176"/>
      <c r="B1091" s="176"/>
      <c r="J1091" s="177"/>
      <c r="K1091" s="177"/>
      <c r="L1091" s="177"/>
      <c r="M1091" s="177"/>
    </row>
    <row r="1092" spans="1:13" s="161" customFormat="1">
      <c r="A1092" s="176"/>
      <c r="B1092" s="176"/>
      <c r="J1092" s="177"/>
      <c r="K1092" s="177"/>
      <c r="L1092" s="177"/>
      <c r="M1092" s="177"/>
    </row>
    <row r="1093" spans="1:13" s="161" customFormat="1">
      <c r="A1093" s="176"/>
      <c r="B1093" s="176"/>
      <c r="J1093" s="177"/>
      <c r="K1093" s="177"/>
      <c r="L1093" s="177"/>
      <c r="M1093" s="177"/>
    </row>
    <row r="1094" spans="1:13" s="161" customFormat="1">
      <c r="A1094" s="176"/>
      <c r="B1094" s="176"/>
      <c r="J1094" s="177"/>
      <c r="K1094" s="177"/>
      <c r="L1094" s="177"/>
      <c r="M1094" s="177"/>
    </row>
    <row r="1095" spans="1:13" s="161" customFormat="1">
      <c r="A1095" s="176"/>
      <c r="B1095" s="176"/>
      <c r="J1095" s="177"/>
      <c r="K1095" s="177"/>
      <c r="L1095" s="177"/>
      <c r="M1095" s="177"/>
    </row>
    <row r="1096" spans="1:13" s="161" customFormat="1">
      <c r="A1096" s="176"/>
      <c r="B1096" s="176"/>
      <c r="J1096" s="177"/>
      <c r="K1096" s="177"/>
      <c r="L1096" s="177"/>
      <c r="M1096" s="177"/>
    </row>
    <row r="1097" spans="1:13" s="161" customFormat="1">
      <c r="A1097" s="176"/>
      <c r="B1097" s="176"/>
      <c r="J1097" s="177"/>
      <c r="K1097" s="177"/>
      <c r="L1097" s="177"/>
      <c r="M1097" s="177"/>
    </row>
    <row r="1098" spans="1:13" s="161" customFormat="1">
      <c r="A1098" s="176"/>
      <c r="B1098" s="176"/>
      <c r="J1098" s="177"/>
      <c r="K1098" s="177"/>
      <c r="L1098" s="177"/>
      <c r="M1098" s="177"/>
    </row>
    <row r="1099" spans="1:13" s="161" customFormat="1">
      <c r="A1099" s="176"/>
      <c r="B1099" s="176"/>
      <c r="J1099" s="177"/>
      <c r="K1099" s="177"/>
      <c r="L1099" s="177"/>
      <c r="M1099" s="177"/>
    </row>
    <row r="1100" spans="1:13" s="161" customFormat="1">
      <c r="A1100" s="176"/>
      <c r="B1100" s="176"/>
      <c r="J1100" s="177"/>
      <c r="K1100" s="177"/>
      <c r="L1100" s="177"/>
      <c r="M1100" s="177"/>
    </row>
    <row r="1101" spans="1:13" s="161" customFormat="1">
      <c r="A1101" s="176"/>
      <c r="B1101" s="176"/>
      <c r="J1101" s="177"/>
      <c r="K1101" s="177"/>
      <c r="L1101" s="177"/>
      <c r="M1101" s="177"/>
    </row>
    <row r="1102" spans="1:13" s="161" customFormat="1">
      <c r="A1102" s="176"/>
      <c r="B1102" s="176"/>
      <c r="J1102" s="177"/>
      <c r="K1102" s="177"/>
      <c r="L1102" s="177"/>
      <c r="M1102" s="177"/>
    </row>
    <row r="1103" spans="1:13" s="161" customFormat="1">
      <c r="A1103" s="176"/>
      <c r="B1103" s="176"/>
      <c r="J1103" s="177"/>
      <c r="K1103" s="177"/>
      <c r="L1103" s="177"/>
      <c r="M1103" s="177"/>
    </row>
    <row r="1104" spans="1:13" s="161" customFormat="1">
      <c r="A1104" s="176"/>
      <c r="B1104" s="176"/>
      <c r="J1104" s="177"/>
      <c r="K1104" s="177"/>
      <c r="L1104" s="177"/>
      <c r="M1104" s="177"/>
    </row>
    <row r="1105" spans="1:13" s="161" customFormat="1">
      <c r="A1105" s="176"/>
      <c r="B1105" s="176"/>
      <c r="J1105" s="177"/>
      <c r="K1105" s="177"/>
      <c r="L1105" s="177"/>
      <c r="M1105" s="177"/>
    </row>
    <row r="1106" spans="1:13" s="161" customFormat="1">
      <c r="A1106" s="176"/>
      <c r="B1106" s="176"/>
      <c r="J1106" s="177"/>
      <c r="K1106" s="177"/>
      <c r="L1106" s="177"/>
      <c r="M1106" s="177"/>
    </row>
    <row r="1107" spans="1:13" s="161" customFormat="1">
      <c r="A1107" s="176"/>
      <c r="B1107" s="176"/>
      <c r="J1107" s="177"/>
      <c r="K1107" s="177"/>
      <c r="L1107" s="177"/>
      <c r="M1107" s="177"/>
    </row>
    <row r="1108" spans="1:13" s="161" customFormat="1">
      <c r="A1108" s="176"/>
      <c r="B1108" s="176"/>
      <c r="J1108" s="177"/>
      <c r="K1108" s="177"/>
      <c r="L1108" s="177"/>
      <c r="M1108" s="177"/>
    </row>
    <row r="1109" spans="1:13" s="161" customFormat="1">
      <c r="A1109" s="176"/>
      <c r="B1109" s="176"/>
      <c r="J1109" s="177"/>
      <c r="K1109" s="177"/>
      <c r="L1109" s="177"/>
      <c r="M1109" s="177"/>
    </row>
    <row r="1110" spans="1:13" s="161" customFormat="1">
      <c r="A1110" s="176"/>
      <c r="B1110" s="176"/>
      <c r="J1110" s="177"/>
      <c r="K1110" s="177"/>
      <c r="L1110" s="177"/>
      <c r="M1110" s="177"/>
    </row>
    <row r="1111" spans="1:13" s="161" customFormat="1">
      <c r="A1111" s="176"/>
      <c r="B1111" s="176"/>
      <c r="J1111" s="177"/>
      <c r="K1111" s="177"/>
      <c r="L1111" s="177"/>
      <c r="M1111" s="177"/>
    </row>
    <row r="1112" spans="1:13" s="161" customFormat="1">
      <c r="A1112" s="176"/>
      <c r="B1112" s="176"/>
      <c r="J1112" s="177"/>
      <c r="K1112" s="177"/>
      <c r="L1112" s="177"/>
      <c r="M1112" s="177"/>
    </row>
    <row r="1113" spans="1:13" s="161" customFormat="1">
      <c r="A1113" s="176"/>
      <c r="B1113" s="176"/>
      <c r="J1113" s="177"/>
      <c r="K1113" s="177"/>
      <c r="L1113" s="177"/>
      <c r="M1113" s="177"/>
    </row>
    <row r="1114" spans="1:13" s="161" customFormat="1">
      <c r="A1114" s="176"/>
      <c r="B1114" s="176"/>
      <c r="J1114" s="177"/>
      <c r="K1114" s="177"/>
      <c r="L1114" s="177"/>
      <c r="M1114" s="177"/>
    </row>
    <row r="1115" spans="1:13" s="161" customFormat="1">
      <c r="A1115" s="176"/>
      <c r="B1115" s="176"/>
      <c r="J1115" s="177"/>
      <c r="K1115" s="177"/>
      <c r="L1115" s="177"/>
      <c r="M1115" s="177"/>
    </row>
    <row r="1116" spans="1:13" s="161" customFormat="1">
      <c r="A1116" s="176"/>
      <c r="B1116" s="176"/>
      <c r="J1116" s="177"/>
      <c r="K1116" s="177"/>
      <c r="L1116" s="177"/>
      <c r="M1116" s="177"/>
    </row>
    <row r="1117" spans="1:13" s="161" customFormat="1">
      <c r="A1117" s="176"/>
      <c r="B1117" s="176"/>
      <c r="J1117" s="177"/>
      <c r="K1117" s="177"/>
      <c r="L1117" s="177"/>
      <c r="M1117" s="177"/>
    </row>
    <row r="1118" spans="1:13" s="161" customFormat="1">
      <c r="A1118" s="176"/>
      <c r="B1118" s="176"/>
      <c r="J1118" s="177"/>
      <c r="K1118" s="177"/>
      <c r="L1118" s="177"/>
      <c r="M1118" s="177"/>
    </row>
    <row r="1119" spans="1:13" s="161" customFormat="1">
      <c r="A1119" s="176"/>
      <c r="B1119" s="176"/>
      <c r="J1119" s="177"/>
      <c r="K1119" s="177"/>
      <c r="L1119" s="177"/>
      <c r="M1119" s="177"/>
    </row>
    <row r="1120" spans="1:13" s="161" customFormat="1">
      <c r="A1120" s="176"/>
      <c r="B1120" s="176"/>
      <c r="J1120" s="177"/>
      <c r="K1120" s="177"/>
      <c r="L1120" s="177"/>
      <c r="M1120" s="177"/>
    </row>
    <row r="1121" spans="1:13" s="161" customFormat="1">
      <c r="A1121" s="176"/>
      <c r="B1121" s="176"/>
      <c r="J1121" s="177"/>
      <c r="K1121" s="177"/>
      <c r="L1121" s="177"/>
      <c r="M1121" s="177"/>
    </row>
    <row r="1122" spans="1:13" s="161" customFormat="1">
      <c r="A1122" s="176"/>
      <c r="B1122" s="176"/>
      <c r="J1122" s="177"/>
      <c r="K1122" s="177"/>
      <c r="L1122" s="177"/>
      <c r="M1122" s="177"/>
    </row>
    <row r="1123" spans="1:13" s="161" customFormat="1">
      <c r="A1123" s="176"/>
      <c r="B1123" s="176"/>
      <c r="J1123" s="177"/>
      <c r="K1123" s="177"/>
      <c r="L1123" s="177"/>
      <c r="M1123" s="177"/>
    </row>
    <row r="1124" spans="1:13" s="161" customFormat="1">
      <c r="A1124" s="176"/>
      <c r="B1124" s="176"/>
      <c r="J1124" s="177"/>
      <c r="K1124" s="177"/>
      <c r="L1124" s="177"/>
      <c r="M1124" s="177"/>
    </row>
    <row r="1125" spans="1:13" s="161" customFormat="1">
      <c r="A1125" s="176"/>
      <c r="B1125" s="176"/>
      <c r="J1125" s="177"/>
      <c r="K1125" s="177"/>
      <c r="L1125" s="177"/>
      <c r="M1125" s="177"/>
    </row>
    <row r="1126" spans="1:13" s="161" customFormat="1">
      <c r="A1126" s="176"/>
      <c r="B1126" s="176"/>
      <c r="J1126" s="177"/>
      <c r="K1126" s="177"/>
      <c r="L1126" s="177"/>
      <c r="M1126" s="177"/>
    </row>
    <row r="1127" spans="1:13" s="161" customFormat="1">
      <c r="A1127" s="176"/>
      <c r="B1127" s="176"/>
      <c r="J1127" s="177"/>
      <c r="K1127" s="177"/>
      <c r="L1127" s="177"/>
      <c r="M1127" s="177"/>
    </row>
    <row r="1128" spans="1:13" s="161" customFormat="1">
      <c r="A1128" s="176"/>
      <c r="B1128" s="176"/>
      <c r="J1128" s="177"/>
      <c r="K1128" s="177"/>
      <c r="L1128" s="177"/>
      <c r="M1128" s="177"/>
    </row>
    <row r="1129" spans="1:13" s="161" customFormat="1">
      <c r="A1129" s="176"/>
      <c r="B1129" s="176"/>
      <c r="J1129" s="177"/>
      <c r="K1129" s="177"/>
      <c r="L1129" s="177"/>
      <c r="M1129" s="177"/>
    </row>
    <row r="1130" spans="1:13" s="161" customFormat="1">
      <c r="A1130" s="176"/>
      <c r="B1130" s="176"/>
      <c r="J1130" s="177"/>
      <c r="K1130" s="177"/>
      <c r="L1130" s="177"/>
      <c r="M1130" s="177"/>
    </row>
    <row r="1131" spans="1:13" s="161" customFormat="1">
      <c r="A1131" s="176"/>
      <c r="B1131" s="176"/>
      <c r="J1131" s="177"/>
      <c r="K1131" s="177"/>
      <c r="L1131" s="177"/>
      <c r="M1131" s="177"/>
    </row>
    <row r="1132" spans="1:13" s="161" customFormat="1">
      <c r="A1132" s="176"/>
      <c r="B1132" s="176"/>
      <c r="J1132" s="177"/>
      <c r="K1132" s="177"/>
      <c r="L1132" s="177"/>
      <c r="M1132" s="177"/>
    </row>
    <row r="1133" spans="1:13" s="161" customFormat="1">
      <c r="A1133" s="176"/>
      <c r="B1133" s="176"/>
      <c r="J1133" s="177"/>
      <c r="K1133" s="177"/>
      <c r="L1133" s="177"/>
      <c r="M1133" s="177"/>
    </row>
    <row r="1134" spans="1:13" s="161" customFormat="1">
      <c r="A1134" s="176"/>
      <c r="B1134" s="176"/>
      <c r="J1134" s="177"/>
      <c r="K1134" s="177"/>
      <c r="L1134" s="177"/>
      <c r="M1134" s="177"/>
    </row>
    <row r="1135" spans="1:13" s="161" customFormat="1">
      <c r="A1135" s="176"/>
      <c r="B1135" s="176"/>
      <c r="J1135" s="177"/>
      <c r="K1135" s="177"/>
      <c r="L1135" s="177"/>
      <c r="M1135" s="177"/>
    </row>
    <row r="1136" spans="1:13" s="161" customFormat="1">
      <c r="A1136" s="176"/>
      <c r="B1136" s="176"/>
      <c r="J1136" s="177"/>
      <c r="K1136" s="177"/>
      <c r="L1136" s="177"/>
      <c r="M1136" s="177"/>
    </row>
    <row r="1137" spans="1:13" s="161" customFormat="1">
      <c r="A1137" s="176"/>
      <c r="B1137" s="176"/>
      <c r="J1137" s="177"/>
      <c r="K1137" s="177"/>
      <c r="L1137" s="177"/>
      <c r="M1137" s="177"/>
    </row>
    <row r="1138" spans="1:13" s="161" customFormat="1">
      <c r="A1138" s="176"/>
      <c r="B1138" s="176"/>
      <c r="J1138" s="177"/>
      <c r="K1138" s="177"/>
      <c r="L1138" s="177"/>
      <c r="M1138" s="177"/>
    </row>
    <row r="1139" spans="1:13" s="161" customFormat="1">
      <c r="A1139" s="176"/>
      <c r="B1139" s="176"/>
      <c r="J1139" s="177"/>
      <c r="K1139" s="177"/>
      <c r="L1139" s="177"/>
      <c r="M1139" s="177"/>
    </row>
    <row r="1140" spans="1:13" s="161" customFormat="1">
      <c r="A1140" s="176"/>
      <c r="B1140" s="176"/>
      <c r="J1140" s="177"/>
      <c r="K1140" s="177"/>
      <c r="L1140" s="177"/>
      <c r="M1140" s="177"/>
    </row>
    <row r="1141" spans="1:13" s="161" customFormat="1">
      <c r="A1141" s="176"/>
      <c r="B1141" s="176"/>
      <c r="J1141" s="177"/>
      <c r="K1141" s="177"/>
      <c r="L1141" s="177"/>
      <c r="M1141" s="177"/>
    </row>
    <row r="1142" spans="1:13" s="161" customFormat="1">
      <c r="A1142" s="176"/>
      <c r="B1142" s="176"/>
      <c r="J1142" s="177"/>
      <c r="K1142" s="177"/>
      <c r="L1142" s="177"/>
      <c r="M1142" s="177"/>
    </row>
    <row r="1143" spans="1:13" s="161" customFormat="1">
      <c r="A1143" s="176"/>
      <c r="B1143" s="176"/>
      <c r="J1143" s="177"/>
      <c r="K1143" s="177"/>
      <c r="L1143" s="177"/>
      <c r="M1143" s="177"/>
    </row>
    <row r="1144" spans="1:13" s="161" customFormat="1">
      <c r="A1144" s="176"/>
      <c r="B1144" s="176"/>
      <c r="J1144" s="177"/>
      <c r="K1144" s="177"/>
      <c r="L1144" s="177"/>
      <c r="M1144" s="177"/>
    </row>
    <row r="1145" spans="1:13" s="161" customFormat="1">
      <c r="A1145" s="176"/>
      <c r="B1145" s="176"/>
      <c r="J1145" s="177"/>
      <c r="K1145" s="177"/>
      <c r="L1145" s="177"/>
      <c r="M1145" s="177"/>
    </row>
    <row r="1146" spans="1:13" s="161" customFormat="1">
      <c r="A1146" s="176"/>
      <c r="B1146" s="176"/>
      <c r="J1146" s="177"/>
      <c r="K1146" s="177"/>
      <c r="L1146" s="177"/>
      <c r="M1146" s="177"/>
    </row>
    <row r="1147" spans="1:13" s="161" customFormat="1">
      <c r="A1147" s="176"/>
      <c r="B1147" s="176"/>
      <c r="J1147" s="177"/>
      <c r="K1147" s="177"/>
      <c r="L1147" s="177"/>
      <c r="M1147" s="177"/>
    </row>
    <row r="1148" spans="1:13" s="161" customFormat="1">
      <c r="A1148" s="176"/>
      <c r="B1148" s="176"/>
      <c r="J1148" s="177"/>
      <c r="K1148" s="177"/>
      <c r="L1148" s="177"/>
      <c r="M1148" s="177"/>
    </row>
    <row r="1149" spans="1:13" s="161" customFormat="1">
      <c r="A1149" s="176"/>
      <c r="B1149" s="176"/>
      <c r="J1149" s="177"/>
      <c r="K1149" s="177"/>
      <c r="L1149" s="177"/>
      <c r="M1149" s="177"/>
    </row>
    <row r="1150" spans="1:13" s="161" customFormat="1">
      <c r="A1150" s="176"/>
      <c r="B1150" s="176"/>
      <c r="J1150" s="177"/>
      <c r="K1150" s="177"/>
      <c r="L1150" s="177"/>
      <c r="M1150" s="177"/>
    </row>
    <row r="1151" spans="1:13" s="161" customFormat="1">
      <c r="A1151" s="176"/>
      <c r="B1151" s="176"/>
      <c r="J1151" s="177"/>
      <c r="K1151" s="177"/>
      <c r="L1151" s="177"/>
      <c r="M1151" s="177"/>
    </row>
    <row r="1152" spans="1:13" s="161" customFormat="1">
      <c r="A1152" s="176"/>
      <c r="B1152" s="176"/>
      <c r="J1152" s="177"/>
      <c r="K1152" s="177"/>
      <c r="L1152" s="177"/>
      <c r="M1152" s="177"/>
    </row>
    <row r="1153" spans="1:13" s="161" customFormat="1">
      <c r="A1153" s="176"/>
      <c r="B1153" s="176"/>
      <c r="J1153" s="177"/>
      <c r="K1153" s="177"/>
      <c r="L1153" s="177"/>
      <c r="M1153" s="177"/>
    </row>
    <row r="1154" spans="1:13" s="161" customFormat="1">
      <c r="A1154" s="176"/>
      <c r="B1154" s="176"/>
      <c r="J1154" s="177"/>
      <c r="K1154" s="177"/>
      <c r="L1154" s="177"/>
      <c r="M1154" s="177"/>
    </row>
    <row r="1155" spans="1:13" s="161" customFormat="1">
      <c r="A1155" s="176"/>
      <c r="B1155" s="176"/>
      <c r="J1155" s="177"/>
      <c r="K1155" s="177"/>
      <c r="L1155" s="177"/>
      <c r="M1155" s="177"/>
    </row>
    <row r="1156" spans="1:13" s="161" customFormat="1">
      <c r="A1156" s="176"/>
      <c r="B1156" s="176"/>
      <c r="J1156" s="177"/>
      <c r="K1156" s="177"/>
      <c r="L1156" s="177"/>
      <c r="M1156" s="177"/>
    </row>
    <row r="1157" spans="1:13" s="161" customFormat="1">
      <c r="A1157" s="176"/>
      <c r="B1157" s="176"/>
      <c r="J1157" s="177"/>
      <c r="K1157" s="177"/>
      <c r="L1157" s="177"/>
      <c r="M1157" s="177"/>
    </row>
    <row r="1158" spans="1:13" s="161" customFormat="1">
      <c r="A1158" s="176"/>
      <c r="B1158" s="176"/>
      <c r="J1158" s="177"/>
      <c r="K1158" s="177"/>
      <c r="L1158" s="177"/>
      <c r="M1158" s="177"/>
    </row>
    <row r="1159" spans="1:13" s="161" customFormat="1">
      <c r="A1159" s="176"/>
      <c r="B1159" s="176"/>
      <c r="J1159" s="177"/>
      <c r="K1159" s="177"/>
      <c r="L1159" s="177"/>
      <c r="M1159" s="177"/>
    </row>
    <row r="1160" spans="1:13" s="161" customFormat="1">
      <c r="A1160" s="176"/>
      <c r="B1160" s="176"/>
      <c r="J1160" s="177"/>
      <c r="K1160" s="177"/>
      <c r="L1160" s="177"/>
      <c r="M1160" s="177"/>
    </row>
    <row r="1161" spans="1:13" s="161" customFormat="1">
      <c r="A1161" s="176"/>
      <c r="B1161" s="176"/>
      <c r="J1161" s="177"/>
      <c r="K1161" s="177"/>
      <c r="L1161" s="177"/>
      <c r="M1161" s="177"/>
    </row>
    <row r="1162" spans="1:13" s="161" customFormat="1">
      <c r="A1162" s="176"/>
      <c r="B1162" s="176"/>
      <c r="J1162" s="177"/>
      <c r="K1162" s="177"/>
      <c r="L1162" s="177"/>
      <c r="M1162" s="177"/>
    </row>
    <row r="1163" spans="1:13" s="161" customFormat="1">
      <c r="A1163" s="176"/>
      <c r="B1163" s="176"/>
      <c r="J1163" s="177"/>
      <c r="K1163" s="177"/>
      <c r="L1163" s="177"/>
      <c r="M1163" s="177"/>
    </row>
    <row r="1164" spans="1:13" s="161" customFormat="1">
      <c r="A1164" s="176"/>
      <c r="B1164" s="176"/>
      <c r="J1164" s="177"/>
      <c r="K1164" s="177"/>
      <c r="L1164" s="177"/>
      <c r="M1164" s="177"/>
    </row>
    <row r="1165" spans="1:13" s="161" customFormat="1">
      <c r="A1165" s="176"/>
      <c r="B1165" s="176"/>
      <c r="J1165" s="177"/>
      <c r="K1165" s="177"/>
      <c r="L1165" s="177"/>
      <c r="M1165" s="177"/>
    </row>
    <row r="1166" spans="1:13" s="161" customFormat="1">
      <c r="A1166" s="176"/>
      <c r="B1166" s="176"/>
      <c r="J1166" s="177"/>
      <c r="K1166" s="177"/>
      <c r="L1166" s="177"/>
      <c r="M1166" s="177"/>
    </row>
    <row r="1167" spans="1:13" s="161" customFormat="1">
      <c r="A1167" s="176"/>
      <c r="B1167" s="176"/>
      <c r="J1167" s="177"/>
      <c r="K1167" s="177"/>
      <c r="L1167" s="177"/>
      <c r="M1167" s="177"/>
    </row>
    <row r="1168" spans="1:13" s="161" customFormat="1">
      <c r="A1168" s="176"/>
      <c r="B1168" s="176"/>
      <c r="J1168" s="177"/>
      <c r="K1168" s="177"/>
      <c r="L1168" s="177"/>
      <c r="M1168" s="177"/>
    </row>
    <row r="1169" spans="1:13" s="161" customFormat="1">
      <c r="A1169" s="176"/>
      <c r="B1169" s="176"/>
      <c r="J1169" s="177"/>
      <c r="K1169" s="177"/>
      <c r="L1169" s="177"/>
      <c r="M1169" s="177"/>
    </row>
    <row r="1170" spans="1:13" s="161" customFormat="1">
      <c r="A1170" s="176"/>
      <c r="B1170" s="176"/>
      <c r="J1170" s="177"/>
      <c r="K1170" s="177"/>
      <c r="L1170" s="177"/>
      <c r="M1170" s="177"/>
    </row>
    <row r="1171" spans="1:13" s="161" customFormat="1">
      <c r="A1171" s="176"/>
      <c r="B1171" s="176"/>
      <c r="J1171" s="177"/>
      <c r="K1171" s="177"/>
      <c r="L1171" s="177"/>
      <c r="M1171" s="177"/>
    </row>
    <row r="1172" spans="1:13" s="161" customFormat="1">
      <c r="A1172" s="176"/>
      <c r="B1172" s="176"/>
      <c r="J1172" s="177"/>
      <c r="K1172" s="177"/>
      <c r="L1172" s="177"/>
      <c r="M1172" s="177"/>
    </row>
    <row r="1173" spans="1:13" s="161" customFormat="1">
      <c r="A1173" s="176"/>
      <c r="B1173" s="176"/>
      <c r="J1173" s="177"/>
      <c r="K1173" s="177"/>
      <c r="L1173" s="177"/>
      <c r="M1173" s="177"/>
    </row>
    <row r="1174" spans="1:13" s="161" customFormat="1">
      <c r="A1174" s="176"/>
      <c r="B1174" s="176"/>
      <c r="J1174" s="177"/>
      <c r="K1174" s="177"/>
      <c r="L1174" s="177"/>
      <c r="M1174" s="177"/>
    </row>
    <row r="1175" spans="1:13" s="161" customFormat="1">
      <c r="A1175" s="176"/>
      <c r="B1175" s="176"/>
      <c r="J1175" s="177"/>
      <c r="K1175" s="177"/>
      <c r="L1175" s="177"/>
      <c r="M1175" s="177"/>
    </row>
    <row r="1176" spans="1:13" s="161" customFormat="1">
      <c r="A1176" s="176"/>
      <c r="B1176" s="176"/>
      <c r="J1176" s="177"/>
      <c r="K1176" s="177"/>
      <c r="L1176" s="177"/>
      <c r="M1176" s="177"/>
    </row>
    <row r="1177" spans="1:13" s="161" customFormat="1">
      <c r="A1177" s="176"/>
      <c r="B1177" s="176"/>
      <c r="J1177" s="177"/>
      <c r="K1177" s="177"/>
      <c r="L1177" s="177"/>
      <c r="M1177" s="177"/>
    </row>
    <row r="1178" spans="1:13" s="161" customFormat="1">
      <c r="A1178" s="176"/>
      <c r="B1178" s="176"/>
      <c r="J1178" s="177"/>
      <c r="K1178" s="177"/>
      <c r="L1178" s="177"/>
      <c r="M1178" s="177"/>
    </row>
    <row r="1179" spans="1:13" s="161" customFormat="1">
      <c r="A1179" s="176"/>
      <c r="B1179" s="176"/>
      <c r="J1179" s="177"/>
      <c r="K1179" s="177"/>
      <c r="L1179" s="177"/>
      <c r="M1179" s="177"/>
    </row>
    <row r="1180" spans="1:13" s="161" customFormat="1">
      <c r="A1180" s="176"/>
      <c r="B1180" s="176"/>
      <c r="J1180" s="177"/>
      <c r="K1180" s="177"/>
      <c r="L1180" s="177"/>
      <c r="M1180" s="177"/>
    </row>
    <row r="1181" spans="1:13" s="161" customFormat="1">
      <c r="A1181" s="176"/>
      <c r="B1181" s="176"/>
      <c r="J1181" s="177"/>
      <c r="K1181" s="177"/>
      <c r="L1181" s="177"/>
      <c r="M1181" s="177"/>
    </row>
    <row r="1182" spans="1:13" s="161" customFormat="1">
      <c r="A1182" s="176"/>
      <c r="B1182" s="176"/>
      <c r="J1182" s="177"/>
      <c r="K1182" s="177"/>
      <c r="L1182" s="177"/>
      <c r="M1182" s="177"/>
    </row>
    <row r="1183" spans="1:13" s="161" customFormat="1">
      <c r="A1183" s="176"/>
      <c r="B1183" s="176"/>
      <c r="J1183" s="177"/>
      <c r="K1183" s="177"/>
      <c r="L1183" s="177"/>
      <c r="M1183" s="177"/>
    </row>
    <row r="1184" spans="1:13" s="161" customFormat="1">
      <c r="A1184" s="176"/>
      <c r="B1184" s="176"/>
      <c r="J1184" s="177"/>
      <c r="K1184" s="177"/>
      <c r="L1184" s="177"/>
      <c r="M1184" s="177"/>
    </row>
    <row r="1185" spans="1:13" s="161" customFormat="1">
      <c r="A1185" s="176"/>
      <c r="B1185" s="176"/>
      <c r="J1185" s="177"/>
      <c r="K1185" s="177"/>
      <c r="L1185" s="177"/>
      <c r="M1185" s="177"/>
    </row>
    <row r="1186" spans="1:13" s="161" customFormat="1">
      <c r="A1186" s="176"/>
      <c r="B1186" s="176"/>
      <c r="J1186" s="177"/>
      <c r="K1186" s="177"/>
      <c r="L1186" s="177"/>
      <c r="M1186" s="177"/>
    </row>
    <row r="1187" spans="1:13" s="161" customFormat="1">
      <c r="A1187" s="176"/>
      <c r="B1187" s="176"/>
      <c r="J1187" s="177"/>
      <c r="K1187" s="177"/>
      <c r="L1187" s="177"/>
      <c r="M1187" s="177"/>
    </row>
    <row r="1188" spans="1:13" s="161" customFormat="1">
      <c r="A1188" s="176"/>
      <c r="B1188" s="176"/>
      <c r="J1188" s="177"/>
      <c r="K1188" s="177"/>
      <c r="L1188" s="177"/>
      <c r="M1188" s="177"/>
    </row>
    <row r="1189" spans="1:13" s="161" customFormat="1">
      <c r="A1189" s="176"/>
      <c r="B1189" s="176"/>
      <c r="J1189" s="177"/>
      <c r="K1189" s="177"/>
      <c r="L1189" s="177"/>
      <c r="M1189" s="177"/>
    </row>
    <row r="1190" spans="1:13" s="161" customFormat="1">
      <c r="A1190" s="176"/>
      <c r="B1190" s="176"/>
      <c r="J1190" s="177"/>
      <c r="K1190" s="177"/>
      <c r="L1190" s="177"/>
      <c r="M1190" s="177"/>
    </row>
    <row r="1191" spans="1:13" s="161" customFormat="1">
      <c r="A1191" s="176"/>
      <c r="B1191" s="176"/>
      <c r="J1191" s="177"/>
      <c r="K1191" s="177"/>
      <c r="L1191" s="177"/>
      <c r="M1191" s="177"/>
    </row>
    <row r="1192" spans="1:13" s="161" customFormat="1">
      <c r="A1192" s="176"/>
      <c r="B1192" s="176"/>
      <c r="J1192" s="177"/>
      <c r="K1192" s="177"/>
      <c r="L1192" s="177"/>
      <c r="M1192" s="177"/>
    </row>
    <row r="1193" spans="1:13" s="161" customFormat="1">
      <c r="A1193" s="176"/>
      <c r="B1193" s="176"/>
      <c r="J1193" s="177"/>
      <c r="K1193" s="177"/>
      <c r="L1193" s="177"/>
      <c r="M1193" s="177"/>
    </row>
    <row r="1194" spans="1:13" s="161" customFormat="1">
      <c r="A1194" s="176"/>
      <c r="B1194" s="176"/>
      <c r="J1194" s="177"/>
      <c r="K1194" s="177"/>
      <c r="L1194" s="177"/>
      <c r="M1194" s="177"/>
    </row>
    <row r="1195" spans="1:13" s="161" customFormat="1">
      <c r="A1195" s="176"/>
      <c r="B1195" s="176"/>
      <c r="J1195" s="177"/>
      <c r="K1195" s="177"/>
      <c r="L1195" s="177"/>
      <c r="M1195" s="177"/>
    </row>
    <row r="1196" spans="1:13" s="161" customFormat="1">
      <c r="A1196" s="176"/>
      <c r="B1196" s="176"/>
      <c r="J1196" s="177"/>
      <c r="K1196" s="177"/>
      <c r="L1196" s="177"/>
      <c r="M1196" s="177"/>
    </row>
    <row r="1197" spans="1:13" s="161" customFormat="1">
      <c r="A1197" s="176"/>
      <c r="B1197" s="176"/>
      <c r="J1197" s="177"/>
      <c r="K1197" s="177"/>
      <c r="L1197" s="177"/>
      <c r="M1197" s="177"/>
    </row>
    <row r="1198" spans="1:13" s="161" customFormat="1">
      <c r="A1198" s="176"/>
      <c r="B1198" s="176"/>
      <c r="J1198" s="177"/>
      <c r="K1198" s="177"/>
      <c r="L1198" s="177"/>
      <c r="M1198" s="177"/>
    </row>
    <row r="1199" spans="1:13" s="161" customFormat="1">
      <c r="A1199" s="176"/>
      <c r="B1199" s="176"/>
      <c r="J1199" s="177"/>
      <c r="K1199" s="177"/>
      <c r="L1199" s="177"/>
      <c r="M1199" s="177"/>
    </row>
    <row r="1200" spans="1:13" s="161" customFormat="1">
      <c r="A1200" s="176"/>
      <c r="B1200" s="176"/>
      <c r="J1200" s="177"/>
      <c r="K1200" s="177"/>
      <c r="L1200" s="177"/>
      <c r="M1200" s="177"/>
    </row>
    <row r="1201" spans="1:13" s="161" customFormat="1">
      <c r="A1201" s="176"/>
      <c r="B1201" s="176"/>
      <c r="J1201" s="177"/>
      <c r="K1201" s="177"/>
      <c r="L1201" s="177"/>
      <c r="M1201" s="177"/>
    </row>
    <row r="1202" spans="1:13" s="161" customFormat="1">
      <c r="A1202" s="176"/>
      <c r="B1202" s="176"/>
      <c r="J1202" s="177"/>
      <c r="K1202" s="177"/>
      <c r="L1202" s="177"/>
      <c r="M1202" s="177"/>
    </row>
    <row r="1203" spans="1:13" s="161" customFormat="1">
      <c r="A1203" s="176"/>
      <c r="B1203" s="176"/>
      <c r="J1203" s="177"/>
      <c r="K1203" s="177"/>
      <c r="L1203" s="177"/>
      <c r="M1203" s="177"/>
    </row>
    <row r="1204" spans="1:13" s="161" customFormat="1">
      <c r="A1204" s="176"/>
      <c r="B1204" s="176"/>
      <c r="J1204" s="177"/>
      <c r="K1204" s="177"/>
      <c r="L1204" s="177"/>
      <c r="M1204" s="177"/>
    </row>
    <row r="1205" spans="1:13" s="161" customFormat="1">
      <c r="A1205" s="176"/>
      <c r="B1205" s="176"/>
      <c r="J1205" s="177"/>
      <c r="K1205" s="177"/>
      <c r="L1205" s="177"/>
      <c r="M1205" s="177"/>
    </row>
    <row r="1206" spans="1:13" s="161" customFormat="1">
      <c r="A1206" s="176"/>
      <c r="B1206" s="176"/>
      <c r="J1206" s="177"/>
      <c r="K1206" s="177"/>
      <c r="L1206" s="177"/>
      <c r="M1206" s="177"/>
    </row>
    <row r="1207" spans="1:13" s="161" customFormat="1">
      <c r="A1207" s="176"/>
      <c r="B1207" s="176"/>
      <c r="J1207" s="177"/>
      <c r="K1207" s="177"/>
      <c r="L1207" s="177"/>
      <c r="M1207" s="177"/>
    </row>
    <row r="1208" spans="1:13" s="161" customFormat="1">
      <c r="A1208" s="176"/>
      <c r="B1208" s="176"/>
      <c r="J1208" s="177"/>
      <c r="K1208" s="177"/>
      <c r="L1208" s="177"/>
      <c r="M1208" s="177"/>
    </row>
    <row r="1209" spans="1:13" s="161" customFormat="1">
      <c r="A1209" s="176"/>
      <c r="B1209" s="176"/>
      <c r="J1209" s="177"/>
      <c r="K1209" s="177"/>
      <c r="L1209" s="177"/>
      <c r="M1209" s="177"/>
    </row>
    <row r="1210" spans="1:13" s="161" customFormat="1">
      <c r="A1210" s="176"/>
      <c r="B1210" s="176"/>
      <c r="J1210" s="177"/>
      <c r="K1210" s="177"/>
      <c r="L1210" s="177"/>
      <c r="M1210" s="177"/>
    </row>
    <row r="1211" spans="1:13" s="161" customFormat="1">
      <c r="A1211" s="176"/>
      <c r="B1211" s="176"/>
      <c r="J1211" s="177"/>
      <c r="K1211" s="177"/>
      <c r="L1211" s="177"/>
      <c r="M1211" s="177"/>
    </row>
    <row r="1212" spans="1:13" s="161" customFormat="1">
      <c r="A1212" s="176"/>
      <c r="B1212" s="176"/>
      <c r="J1212" s="177"/>
      <c r="K1212" s="177"/>
      <c r="L1212" s="177"/>
      <c r="M1212" s="177"/>
    </row>
    <row r="1213" spans="1:13" s="161" customFormat="1">
      <c r="A1213" s="176"/>
      <c r="B1213" s="176"/>
      <c r="J1213" s="177"/>
      <c r="K1213" s="177"/>
      <c r="L1213" s="177"/>
      <c r="M1213" s="177"/>
    </row>
    <row r="1214" spans="1:13" s="161" customFormat="1">
      <c r="A1214" s="176"/>
      <c r="B1214" s="176"/>
      <c r="J1214" s="177"/>
      <c r="K1214" s="177"/>
      <c r="L1214" s="177"/>
      <c r="M1214" s="177"/>
    </row>
    <row r="1215" spans="1:13" s="161" customFormat="1">
      <c r="A1215" s="176"/>
      <c r="B1215" s="176"/>
      <c r="J1215" s="177"/>
      <c r="K1215" s="177"/>
      <c r="L1215" s="177"/>
      <c r="M1215" s="177"/>
    </row>
    <row r="1216" spans="1:13" s="161" customFormat="1">
      <c r="A1216" s="176"/>
      <c r="B1216" s="176"/>
      <c r="J1216" s="177"/>
      <c r="K1216" s="177"/>
      <c r="L1216" s="177"/>
      <c r="M1216" s="177"/>
    </row>
    <row r="1217" spans="1:13" s="161" customFormat="1">
      <c r="A1217" s="176"/>
      <c r="B1217" s="176"/>
      <c r="J1217" s="177"/>
      <c r="K1217" s="177"/>
      <c r="L1217" s="177"/>
      <c r="M1217" s="177"/>
    </row>
    <row r="1218" spans="1:13" s="161" customFormat="1">
      <c r="A1218" s="176"/>
      <c r="B1218" s="176"/>
      <c r="J1218" s="177"/>
      <c r="K1218" s="177"/>
      <c r="L1218" s="177"/>
      <c r="M1218" s="177"/>
    </row>
    <row r="1219" spans="1:13" s="161" customFormat="1">
      <c r="A1219" s="176"/>
      <c r="B1219" s="176"/>
      <c r="J1219" s="177"/>
      <c r="K1219" s="177"/>
      <c r="L1219" s="177"/>
      <c r="M1219" s="177"/>
    </row>
    <row r="1220" spans="1:13" s="161" customFormat="1">
      <c r="A1220" s="176"/>
      <c r="B1220" s="176"/>
      <c r="J1220" s="177"/>
      <c r="K1220" s="177"/>
      <c r="L1220" s="177"/>
      <c r="M1220" s="177"/>
    </row>
    <row r="1221" spans="1:13" s="161" customFormat="1">
      <c r="A1221" s="176"/>
      <c r="B1221" s="176"/>
      <c r="J1221" s="177"/>
      <c r="K1221" s="177"/>
      <c r="L1221" s="177"/>
      <c r="M1221" s="177"/>
    </row>
    <row r="1222" spans="1:13" s="161" customFormat="1">
      <c r="A1222" s="176"/>
      <c r="B1222" s="176"/>
      <c r="J1222" s="177"/>
      <c r="K1222" s="177"/>
      <c r="L1222" s="177"/>
      <c r="M1222" s="177"/>
    </row>
    <row r="1223" spans="1:13" s="161" customFormat="1">
      <c r="A1223" s="176"/>
      <c r="B1223" s="176"/>
      <c r="J1223" s="177"/>
      <c r="K1223" s="177"/>
      <c r="L1223" s="177"/>
      <c r="M1223" s="177"/>
    </row>
    <row r="1224" spans="1:13" s="161" customFormat="1">
      <c r="A1224" s="176"/>
      <c r="B1224" s="176"/>
      <c r="J1224" s="177"/>
      <c r="K1224" s="177"/>
      <c r="L1224" s="177"/>
      <c r="M1224" s="177"/>
    </row>
    <row r="1225" spans="1:13" s="161" customFormat="1">
      <c r="A1225" s="176"/>
      <c r="B1225" s="176"/>
      <c r="J1225" s="177"/>
      <c r="K1225" s="177"/>
      <c r="L1225" s="177"/>
      <c r="M1225" s="177"/>
    </row>
    <row r="1226" spans="1:13" s="161" customFormat="1">
      <c r="A1226" s="176"/>
      <c r="B1226" s="176"/>
      <c r="J1226" s="177"/>
      <c r="K1226" s="177"/>
      <c r="L1226" s="177"/>
      <c r="M1226" s="177"/>
    </row>
    <row r="1227" spans="1:13" s="161" customFormat="1">
      <c r="A1227" s="176"/>
      <c r="B1227" s="176"/>
      <c r="J1227" s="177"/>
      <c r="K1227" s="177"/>
      <c r="L1227" s="177"/>
      <c r="M1227" s="177"/>
    </row>
    <row r="1228" spans="1:13" s="161" customFormat="1">
      <c r="A1228" s="176"/>
      <c r="B1228" s="176"/>
      <c r="J1228" s="177"/>
      <c r="K1228" s="177"/>
      <c r="L1228" s="177"/>
      <c r="M1228" s="177"/>
    </row>
    <row r="1229" spans="1:13" s="161" customFormat="1">
      <c r="A1229" s="176"/>
      <c r="B1229" s="176"/>
      <c r="J1229" s="177"/>
      <c r="K1229" s="177"/>
      <c r="L1229" s="177"/>
      <c r="M1229" s="177"/>
    </row>
    <row r="1230" spans="1:13" s="161" customFormat="1">
      <c r="A1230" s="176"/>
      <c r="B1230" s="176"/>
      <c r="J1230" s="177"/>
      <c r="K1230" s="177"/>
      <c r="L1230" s="177"/>
      <c r="M1230" s="177"/>
    </row>
    <row r="1231" spans="1:13" s="161" customFormat="1">
      <c r="A1231" s="176"/>
      <c r="B1231" s="176"/>
      <c r="J1231" s="177"/>
      <c r="K1231" s="177"/>
      <c r="L1231" s="177"/>
      <c r="M1231" s="177"/>
    </row>
    <row r="1232" spans="1:13" s="161" customFormat="1">
      <c r="A1232" s="176"/>
      <c r="B1232" s="176"/>
      <c r="J1232" s="177"/>
      <c r="K1232" s="177"/>
      <c r="L1232" s="177"/>
      <c r="M1232" s="177"/>
    </row>
    <row r="1233" spans="1:13" s="161" customFormat="1">
      <c r="A1233" s="176"/>
      <c r="B1233" s="176"/>
      <c r="J1233" s="177"/>
      <c r="K1233" s="177"/>
      <c r="L1233" s="177"/>
      <c r="M1233" s="177"/>
    </row>
    <row r="1234" spans="1:13" s="161" customFormat="1">
      <c r="A1234" s="176"/>
      <c r="B1234" s="176"/>
      <c r="J1234" s="177"/>
      <c r="K1234" s="177"/>
      <c r="L1234" s="177"/>
      <c r="M1234" s="177"/>
    </row>
    <row r="1235" spans="1:13" s="161" customFormat="1">
      <c r="A1235" s="176"/>
      <c r="B1235" s="176"/>
      <c r="J1235" s="177"/>
      <c r="K1235" s="177"/>
      <c r="L1235" s="177"/>
      <c r="M1235" s="177"/>
    </row>
    <row r="1236" spans="1:13" s="161" customFormat="1">
      <c r="A1236" s="176"/>
      <c r="B1236" s="176"/>
      <c r="J1236" s="177"/>
      <c r="K1236" s="177"/>
      <c r="L1236" s="177"/>
      <c r="M1236" s="177"/>
    </row>
    <row r="1237" spans="1:13" s="161" customFormat="1">
      <c r="A1237" s="176"/>
      <c r="B1237" s="176"/>
      <c r="J1237" s="177"/>
      <c r="K1237" s="177"/>
      <c r="L1237" s="177"/>
      <c r="M1237" s="177"/>
    </row>
    <row r="1238" spans="1:13" s="161" customFormat="1">
      <c r="A1238" s="176"/>
      <c r="B1238" s="176"/>
      <c r="J1238" s="177"/>
      <c r="K1238" s="177"/>
      <c r="L1238" s="177"/>
      <c r="M1238" s="177"/>
    </row>
    <row r="1239" spans="1:13" s="161" customFormat="1">
      <c r="A1239" s="176"/>
      <c r="B1239" s="176"/>
      <c r="J1239" s="177"/>
      <c r="K1239" s="177"/>
      <c r="L1239" s="177"/>
      <c r="M1239" s="177"/>
    </row>
    <row r="1240" spans="1:13" s="161" customFormat="1">
      <c r="A1240" s="176"/>
      <c r="B1240" s="176"/>
      <c r="J1240" s="177"/>
      <c r="K1240" s="177"/>
      <c r="L1240" s="177"/>
      <c r="M1240" s="177"/>
    </row>
    <row r="1241" spans="1:13" s="161" customFormat="1">
      <c r="A1241" s="176"/>
      <c r="B1241" s="176"/>
      <c r="J1241" s="177"/>
      <c r="K1241" s="177"/>
      <c r="L1241" s="177"/>
      <c r="M1241" s="177"/>
    </row>
    <row r="1242" spans="1:13" s="161" customFormat="1">
      <c r="A1242" s="176"/>
      <c r="B1242" s="176"/>
      <c r="J1242" s="177"/>
      <c r="K1242" s="177"/>
      <c r="L1242" s="177"/>
      <c r="M1242" s="177"/>
    </row>
    <row r="1243" spans="1:13" s="161" customFormat="1">
      <c r="A1243" s="176"/>
      <c r="B1243" s="176"/>
      <c r="J1243" s="177"/>
      <c r="K1243" s="177"/>
      <c r="L1243" s="177"/>
      <c r="M1243" s="177"/>
    </row>
    <row r="1244" spans="1:13" s="161" customFormat="1">
      <c r="A1244" s="176"/>
      <c r="B1244" s="176"/>
      <c r="J1244" s="177"/>
      <c r="K1244" s="177"/>
      <c r="L1244" s="177"/>
      <c r="M1244" s="177"/>
    </row>
    <row r="1245" spans="1:13" s="161" customFormat="1">
      <c r="A1245" s="176"/>
      <c r="B1245" s="176"/>
      <c r="J1245" s="177"/>
      <c r="K1245" s="177"/>
      <c r="L1245" s="177"/>
      <c r="M1245" s="177"/>
    </row>
    <row r="1246" spans="1:13" s="161" customFormat="1">
      <c r="A1246" s="176"/>
      <c r="B1246" s="176"/>
      <c r="J1246" s="177"/>
      <c r="K1246" s="177"/>
      <c r="L1246" s="177"/>
      <c r="M1246" s="177"/>
    </row>
    <row r="1247" spans="1:13" s="161" customFormat="1">
      <c r="A1247" s="176"/>
      <c r="B1247" s="176"/>
      <c r="J1247" s="177"/>
      <c r="K1247" s="177"/>
      <c r="L1247" s="177"/>
      <c r="M1247" s="177"/>
    </row>
    <row r="1248" spans="1:13" s="161" customFormat="1">
      <c r="A1248" s="176"/>
      <c r="B1248" s="176"/>
      <c r="J1248" s="177"/>
      <c r="K1248" s="177"/>
      <c r="L1248" s="177"/>
      <c r="M1248" s="177"/>
    </row>
    <row r="1249" spans="1:13" s="161" customFormat="1">
      <c r="A1249" s="176"/>
      <c r="B1249" s="176"/>
      <c r="J1249" s="177"/>
      <c r="K1249" s="177"/>
      <c r="L1249" s="177"/>
      <c r="M1249" s="177"/>
    </row>
    <row r="1250" spans="1:13" s="161" customFormat="1">
      <c r="A1250" s="176"/>
      <c r="B1250" s="176"/>
      <c r="J1250" s="177"/>
      <c r="K1250" s="177"/>
      <c r="L1250" s="177"/>
      <c r="M1250" s="177"/>
    </row>
    <row r="1251" spans="1:13" s="161" customFormat="1">
      <c r="A1251" s="176"/>
      <c r="B1251" s="176"/>
      <c r="J1251" s="177"/>
      <c r="K1251" s="177"/>
      <c r="L1251" s="177"/>
      <c r="M1251" s="177"/>
    </row>
    <row r="1252" spans="1:13" s="161" customFormat="1">
      <c r="A1252" s="176"/>
      <c r="B1252" s="176"/>
      <c r="J1252" s="177"/>
      <c r="K1252" s="177"/>
      <c r="L1252" s="177"/>
      <c r="M1252" s="177"/>
    </row>
    <row r="1253" spans="1:13" s="161" customFormat="1">
      <c r="A1253" s="176"/>
      <c r="B1253" s="176"/>
      <c r="J1253" s="177"/>
      <c r="K1253" s="177"/>
      <c r="L1253" s="177"/>
      <c r="M1253" s="177"/>
    </row>
    <row r="1254" spans="1:13" s="161" customFormat="1">
      <c r="A1254" s="176"/>
      <c r="B1254" s="176"/>
      <c r="J1254" s="177"/>
      <c r="K1254" s="177"/>
      <c r="L1254" s="177"/>
      <c r="M1254" s="177"/>
    </row>
    <row r="1255" spans="1:13" s="161" customFormat="1">
      <c r="A1255" s="176"/>
      <c r="B1255" s="176"/>
      <c r="J1255" s="177"/>
      <c r="K1255" s="177"/>
      <c r="L1255" s="177"/>
      <c r="M1255" s="177"/>
    </row>
    <row r="1256" spans="1:13" s="161" customFormat="1">
      <c r="A1256" s="176"/>
      <c r="B1256" s="176"/>
      <c r="J1256" s="177"/>
      <c r="K1256" s="177"/>
      <c r="L1256" s="177"/>
      <c r="M1256" s="177"/>
    </row>
    <row r="1257" spans="1:13" s="161" customFormat="1">
      <c r="A1257" s="176"/>
      <c r="B1257" s="176"/>
      <c r="J1257" s="177"/>
      <c r="K1257" s="177"/>
      <c r="L1257" s="177"/>
      <c r="M1257" s="177"/>
    </row>
    <row r="1258" spans="1:13" s="161" customFormat="1">
      <c r="A1258" s="176"/>
      <c r="B1258" s="176"/>
      <c r="J1258" s="177"/>
      <c r="K1258" s="177"/>
      <c r="L1258" s="177"/>
      <c r="M1258" s="177"/>
    </row>
    <row r="1259" spans="1:13" s="161" customFormat="1">
      <c r="A1259" s="176"/>
      <c r="B1259" s="176"/>
      <c r="J1259" s="177"/>
      <c r="K1259" s="177"/>
      <c r="L1259" s="177"/>
      <c r="M1259" s="177"/>
    </row>
    <row r="1260" spans="1:13" s="161" customFormat="1">
      <c r="A1260" s="176"/>
      <c r="B1260" s="176"/>
      <c r="J1260" s="177"/>
      <c r="K1260" s="177"/>
      <c r="L1260" s="177"/>
      <c r="M1260" s="177"/>
    </row>
    <row r="1261" spans="1:13" s="161" customFormat="1">
      <c r="A1261" s="176"/>
      <c r="B1261" s="176"/>
      <c r="J1261" s="177"/>
      <c r="K1261" s="177"/>
      <c r="L1261" s="177"/>
      <c r="M1261" s="177"/>
    </row>
    <row r="1262" spans="1:13" s="161" customFormat="1">
      <c r="A1262" s="176"/>
      <c r="B1262" s="176"/>
      <c r="J1262" s="177"/>
      <c r="K1262" s="177"/>
      <c r="L1262" s="177"/>
      <c r="M1262" s="177"/>
    </row>
    <row r="1263" spans="1:13" s="161" customFormat="1">
      <c r="A1263" s="176"/>
      <c r="B1263" s="176"/>
      <c r="J1263" s="177"/>
      <c r="K1263" s="177"/>
      <c r="L1263" s="177"/>
      <c r="M1263" s="177"/>
    </row>
    <row r="1264" spans="1:13" s="161" customFormat="1">
      <c r="A1264" s="176"/>
      <c r="B1264" s="176"/>
      <c r="J1264" s="177"/>
      <c r="K1264" s="177"/>
      <c r="L1264" s="177"/>
      <c r="M1264" s="177"/>
    </row>
    <row r="1265" spans="1:13" s="161" customFormat="1">
      <c r="A1265" s="176"/>
      <c r="B1265" s="176"/>
      <c r="J1265" s="177"/>
      <c r="K1265" s="177"/>
      <c r="L1265" s="177"/>
      <c r="M1265" s="177"/>
    </row>
    <row r="1266" spans="1:13" s="161" customFormat="1">
      <c r="A1266" s="176"/>
      <c r="B1266" s="176"/>
      <c r="J1266" s="177"/>
      <c r="K1266" s="177"/>
      <c r="L1266" s="177"/>
      <c r="M1266" s="177"/>
    </row>
    <row r="1267" spans="1:13" s="161" customFormat="1">
      <c r="A1267" s="176"/>
      <c r="B1267" s="176"/>
      <c r="J1267" s="177"/>
      <c r="K1267" s="177"/>
      <c r="L1267" s="177"/>
      <c r="M1267" s="177"/>
    </row>
    <row r="1268" spans="1:13" s="161" customFormat="1">
      <c r="A1268" s="176"/>
      <c r="B1268" s="176"/>
      <c r="J1268" s="177"/>
      <c r="K1268" s="177"/>
      <c r="L1268" s="177"/>
      <c r="M1268" s="177"/>
    </row>
    <row r="1269" spans="1:13" s="161" customFormat="1">
      <c r="A1269" s="176"/>
      <c r="B1269" s="176"/>
      <c r="J1269" s="177"/>
      <c r="K1269" s="177"/>
      <c r="L1269" s="177"/>
      <c r="M1269" s="177"/>
    </row>
    <row r="1270" spans="1:13" s="161" customFormat="1">
      <c r="A1270" s="176"/>
      <c r="B1270" s="176"/>
      <c r="J1270" s="177"/>
      <c r="K1270" s="177"/>
      <c r="L1270" s="177"/>
      <c r="M1270" s="177"/>
    </row>
    <row r="1271" spans="1:13" s="161" customFormat="1">
      <c r="A1271" s="176"/>
      <c r="B1271" s="176"/>
      <c r="J1271" s="177"/>
      <c r="K1271" s="177"/>
      <c r="L1271" s="177"/>
      <c r="M1271" s="177"/>
    </row>
    <row r="1272" spans="1:13" s="161" customFormat="1">
      <c r="A1272" s="176"/>
      <c r="B1272" s="176"/>
      <c r="J1272" s="177"/>
      <c r="K1272" s="177"/>
      <c r="L1272" s="177"/>
      <c r="M1272" s="177"/>
    </row>
    <row r="1273" spans="1:13" s="161" customFormat="1">
      <c r="A1273" s="176"/>
      <c r="B1273" s="176"/>
      <c r="J1273" s="177"/>
      <c r="K1273" s="177"/>
      <c r="L1273" s="177"/>
      <c r="M1273" s="177"/>
    </row>
    <row r="1274" spans="1:13" s="161" customFormat="1">
      <c r="A1274" s="176"/>
      <c r="B1274" s="176"/>
      <c r="J1274" s="177"/>
      <c r="K1274" s="177"/>
      <c r="L1274" s="177"/>
      <c r="M1274" s="177"/>
    </row>
    <row r="1275" spans="1:13" s="161" customFormat="1">
      <c r="A1275" s="176"/>
      <c r="B1275" s="176"/>
      <c r="J1275" s="177"/>
      <c r="K1275" s="177"/>
      <c r="L1275" s="177"/>
      <c r="M1275" s="177"/>
    </row>
    <row r="1276" spans="1:13" s="161" customFormat="1">
      <c r="A1276" s="176"/>
      <c r="B1276" s="176"/>
      <c r="J1276" s="177"/>
      <c r="K1276" s="177"/>
      <c r="L1276" s="177"/>
      <c r="M1276" s="177"/>
    </row>
    <row r="1277" spans="1:13" s="161" customFormat="1">
      <c r="A1277" s="176"/>
      <c r="B1277" s="176"/>
      <c r="J1277" s="177"/>
      <c r="K1277" s="177"/>
      <c r="L1277" s="177"/>
      <c r="M1277" s="177"/>
    </row>
    <row r="1278" spans="1:13" s="161" customFormat="1">
      <c r="A1278" s="176"/>
      <c r="B1278" s="176"/>
      <c r="J1278" s="177"/>
      <c r="K1278" s="177"/>
      <c r="L1278" s="177"/>
      <c r="M1278" s="177"/>
    </row>
    <row r="1279" spans="1:13" s="161" customFormat="1">
      <c r="A1279" s="176"/>
      <c r="B1279" s="176"/>
      <c r="J1279" s="177"/>
      <c r="K1279" s="177"/>
      <c r="L1279" s="177"/>
      <c r="M1279" s="177"/>
    </row>
    <row r="1280" spans="1:13" s="161" customFormat="1">
      <c r="A1280" s="176"/>
      <c r="B1280" s="176"/>
      <c r="J1280" s="177"/>
      <c r="K1280" s="177"/>
      <c r="L1280" s="177"/>
      <c r="M1280" s="177"/>
    </row>
    <row r="1281" spans="1:13" s="161" customFormat="1">
      <c r="A1281" s="176"/>
      <c r="B1281" s="176"/>
      <c r="J1281" s="177"/>
      <c r="K1281" s="177"/>
      <c r="L1281" s="177"/>
      <c r="M1281" s="177"/>
    </row>
    <row r="1282" spans="1:13" s="161" customFormat="1">
      <c r="A1282" s="176"/>
      <c r="B1282" s="176"/>
      <c r="J1282" s="177"/>
      <c r="K1282" s="177"/>
      <c r="L1282" s="177"/>
      <c r="M1282" s="177"/>
    </row>
    <row r="1283" spans="1:13" s="161" customFormat="1">
      <c r="A1283" s="176"/>
      <c r="B1283" s="176"/>
      <c r="J1283" s="177"/>
      <c r="K1283" s="177"/>
      <c r="L1283" s="177"/>
      <c r="M1283" s="177"/>
    </row>
    <row r="1284" spans="1:13" s="161" customFormat="1">
      <c r="A1284" s="176"/>
      <c r="B1284" s="176"/>
      <c r="J1284" s="177"/>
      <c r="K1284" s="177"/>
      <c r="L1284" s="177"/>
      <c r="M1284" s="177"/>
    </row>
    <row r="1285" spans="1:13" s="161" customFormat="1">
      <c r="A1285" s="176"/>
      <c r="B1285" s="176"/>
      <c r="J1285" s="177"/>
      <c r="K1285" s="177"/>
      <c r="L1285" s="177"/>
      <c r="M1285" s="177"/>
    </row>
    <row r="1286" spans="1:13" s="161" customFormat="1">
      <c r="A1286" s="176"/>
      <c r="B1286" s="176"/>
      <c r="J1286" s="177"/>
      <c r="K1286" s="177"/>
      <c r="L1286" s="177"/>
      <c r="M1286" s="177"/>
    </row>
    <row r="1287" spans="1:13" s="161" customFormat="1">
      <c r="A1287" s="176"/>
      <c r="B1287" s="176"/>
      <c r="J1287" s="177"/>
      <c r="K1287" s="177"/>
      <c r="L1287" s="177"/>
      <c r="M1287" s="177"/>
    </row>
    <row r="1288" spans="1:13" s="161" customFormat="1">
      <c r="A1288" s="176"/>
      <c r="B1288" s="176"/>
      <c r="J1288" s="177"/>
      <c r="K1288" s="177"/>
      <c r="L1288" s="177"/>
      <c r="M1288" s="177"/>
    </row>
    <row r="1289" spans="1:13" s="161" customFormat="1">
      <c r="A1289" s="176"/>
      <c r="B1289" s="176"/>
      <c r="J1289" s="177"/>
      <c r="K1289" s="177"/>
      <c r="L1289" s="177"/>
      <c r="M1289" s="177"/>
    </row>
    <row r="1290" spans="1:13" s="161" customFormat="1">
      <c r="A1290" s="176"/>
      <c r="B1290" s="176"/>
      <c r="J1290" s="177"/>
      <c r="K1290" s="177"/>
      <c r="L1290" s="177"/>
      <c r="M1290" s="177"/>
    </row>
    <row r="1291" spans="1:13" s="161" customFormat="1">
      <c r="A1291" s="176"/>
      <c r="B1291" s="176"/>
      <c r="J1291" s="177"/>
      <c r="K1291" s="177"/>
      <c r="L1291" s="177"/>
      <c r="M1291" s="177"/>
    </row>
    <row r="1292" spans="1:13" s="161" customFormat="1">
      <c r="A1292" s="176"/>
      <c r="B1292" s="176"/>
      <c r="J1292" s="177"/>
      <c r="K1292" s="177"/>
      <c r="L1292" s="177"/>
      <c r="M1292" s="177"/>
    </row>
    <row r="1293" spans="1:13" s="161" customFormat="1">
      <c r="A1293" s="176"/>
      <c r="B1293" s="176"/>
      <c r="J1293" s="177"/>
      <c r="K1293" s="177"/>
      <c r="L1293" s="177"/>
      <c r="M1293" s="177"/>
    </row>
    <row r="1294" spans="1:13" s="161" customFormat="1">
      <c r="A1294" s="176"/>
      <c r="B1294" s="176"/>
      <c r="J1294" s="177"/>
      <c r="K1294" s="177"/>
      <c r="L1294" s="177"/>
      <c r="M1294" s="177"/>
    </row>
    <row r="1295" spans="1:13" s="161" customFormat="1">
      <c r="A1295" s="176"/>
      <c r="B1295" s="176"/>
      <c r="J1295" s="177"/>
      <c r="K1295" s="177"/>
      <c r="L1295" s="177"/>
      <c r="M1295" s="177"/>
    </row>
    <row r="1296" spans="1:13" s="161" customFormat="1">
      <c r="A1296" s="176"/>
      <c r="B1296" s="176"/>
      <c r="J1296" s="177"/>
      <c r="K1296" s="177"/>
      <c r="L1296" s="177"/>
      <c r="M1296" s="177"/>
    </row>
    <row r="1297" spans="1:13" s="161" customFormat="1">
      <c r="A1297" s="176"/>
      <c r="B1297" s="176"/>
      <c r="J1297" s="177"/>
      <c r="K1297" s="177"/>
      <c r="L1297" s="177"/>
      <c r="M1297" s="177"/>
    </row>
    <row r="1298" spans="1:13" s="161" customFormat="1">
      <c r="A1298" s="176"/>
      <c r="B1298" s="176"/>
      <c r="J1298" s="177"/>
      <c r="K1298" s="177"/>
      <c r="L1298" s="177"/>
      <c r="M1298" s="177"/>
    </row>
    <row r="1299" spans="1:13" s="161" customFormat="1">
      <c r="A1299" s="176"/>
      <c r="B1299" s="176"/>
      <c r="J1299" s="177"/>
      <c r="K1299" s="177"/>
      <c r="L1299" s="177"/>
      <c r="M1299" s="177"/>
    </row>
    <row r="1300" spans="1:13" s="161" customFormat="1">
      <c r="A1300" s="176"/>
      <c r="B1300" s="176"/>
      <c r="J1300" s="177"/>
      <c r="K1300" s="177"/>
      <c r="L1300" s="177"/>
      <c r="M1300" s="177"/>
    </row>
    <row r="1301" spans="1:13" s="161" customFormat="1">
      <c r="A1301" s="176"/>
      <c r="B1301" s="176"/>
      <c r="J1301" s="177"/>
      <c r="K1301" s="177"/>
      <c r="L1301" s="177"/>
      <c r="M1301" s="177"/>
    </row>
    <row r="1302" spans="1:13" s="161" customFormat="1">
      <c r="A1302" s="176"/>
      <c r="B1302" s="176"/>
      <c r="J1302" s="177"/>
      <c r="K1302" s="177"/>
      <c r="L1302" s="177"/>
      <c r="M1302" s="177"/>
    </row>
    <row r="1303" spans="1:13" s="161" customFormat="1">
      <c r="A1303" s="176"/>
      <c r="B1303" s="176"/>
      <c r="J1303" s="177"/>
      <c r="K1303" s="177"/>
      <c r="L1303" s="177"/>
      <c r="M1303" s="177"/>
    </row>
    <row r="1304" spans="1:13" s="161" customFormat="1">
      <c r="A1304" s="176"/>
      <c r="B1304" s="176"/>
      <c r="J1304" s="177"/>
      <c r="K1304" s="177"/>
      <c r="L1304" s="177"/>
      <c r="M1304" s="177"/>
    </row>
    <row r="1305" spans="1:13" s="161" customFormat="1">
      <c r="A1305" s="176"/>
      <c r="B1305" s="176"/>
      <c r="J1305" s="177"/>
      <c r="K1305" s="177"/>
      <c r="L1305" s="177"/>
      <c r="M1305" s="177"/>
    </row>
    <row r="1306" spans="1:13" s="161" customFormat="1">
      <c r="A1306" s="176"/>
      <c r="B1306" s="176"/>
      <c r="J1306" s="177"/>
      <c r="K1306" s="177"/>
      <c r="L1306" s="177"/>
      <c r="M1306" s="177"/>
    </row>
    <row r="1307" spans="1:13" s="161" customFormat="1">
      <c r="A1307" s="176"/>
      <c r="B1307" s="176"/>
      <c r="J1307" s="177"/>
      <c r="K1307" s="177"/>
      <c r="L1307" s="177"/>
      <c r="M1307" s="177"/>
    </row>
    <row r="1308" spans="1:13" s="161" customFormat="1">
      <c r="A1308" s="176"/>
      <c r="B1308" s="176"/>
      <c r="J1308" s="177"/>
      <c r="K1308" s="177"/>
      <c r="L1308" s="177"/>
      <c r="M1308" s="177"/>
    </row>
    <row r="1309" spans="1:13" s="161" customFormat="1">
      <c r="A1309" s="176"/>
      <c r="B1309" s="176"/>
      <c r="J1309" s="177"/>
      <c r="K1309" s="177"/>
      <c r="L1309" s="177"/>
      <c r="M1309" s="177"/>
    </row>
    <row r="1310" spans="1:13" s="161" customFormat="1">
      <c r="A1310" s="176"/>
      <c r="B1310" s="176"/>
      <c r="J1310" s="177"/>
      <c r="K1310" s="177"/>
      <c r="L1310" s="177"/>
      <c r="M1310" s="177"/>
    </row>
    <row r="1311" spans="1:13" s="161" customFormat="1">
      <c r="A1311" s="176"/>
      <c r="B1311" s="176"/>
      <c r="J1311" s="177"/>
      <c r="K1311" s="177"/>
      <c r="L1311" s="177"/>
      <c r="M1311" s="177"/>
    </row>
    <row r="1312" spans="1:13" s="161" customFormat="1">
      <c r="A1312" s="176"/>
      <c r="B1312" s="176"/>
      <c r="J1312" s="177"/>
      <c r="K1312" s="177"/>
      <c r="L1312" s="177"/>
      <c r="M1312" s="177"/>
    </row>
    <row r="1313" spans="1:13" s="161" customFormat="1">
      <c r="A1313" s="176"/>
      <c r="B1313" s="176"/>
      <c r="J1313" s="177"/>
      <c r="K1313" s="177"/>
      <c r="L1313" s="177"/>
      <c r="M1313" s="177"/>
    </row>
    <row r="1314" spans="1:13" s="161" customFormat="1">
      <c r="A1314" s="176"/>
      <c r="B1314" s="176"/>
      <c r="J1314" s="177"/>
      <c r="K1314" s="177"/>
      <c r="L1314" s="177"/>
      <c r="M1314" s="177"/>
    </row>
    <row r="1315" spans="1:13" s="161" customFormat="1">
      <c r="A1315" s="176"/>
      <c r="B1315" s="176"/>
      <c r="J1315" s="177"/>
      <c r="K1315" s="177"/>
      <c r="L1315" s="177"/>
      <c r="M1315" s="177"/>
    </row>
    <row r="1316" spans="1:13" s="161" customFormat="1">
      <c r="A1316" s="176"/>
      <c r="B1316" s="176"/>
      <c r="J1316" s="177"/>
      <c r="K1316" s="177"/>
      <c r="L1316" s="177"/>
      <c r="M1316" s="177"/>
    </row>
    <row r="1317" spans="1:13" s="161" customFormat="1">
      <c r="A1317" s="176"/>
      <c r="B1317" s="176"/>
      <c r="J1317" s="177"/>
      <c r="K1317" s="177"/>
      <c r="L1317" s="177"/>
      <c r="M1317" s="177"/>
    </row>
    <row r="1318" spans="1:13" s="161" customFormat="1">
      <c r="A1318" s="176"/>
      <c r="B1318" s="176"/>
      <c r="J1318" s="177"/>
      <c r="K1318" s="177"/>
      <c r="L1318" s="177"/>
      <c r="M1318" s="177"/>
    </row>
    <row r="1319" spans="1:13" s="161" customFormat="1">
      <c r="A1319" s="176"/>
      <c r="B1319" s="176"/>
      <c r="J1319" s="177"/>
      <c r="K1319" s="177"/>
      <c r="L1319" s="177"/>
      <c r="M1319" s="177"/>
    </row>
    <row r="1320" spans="1:13" s="161" customFormat="1">
      <c r="A1320" s="176"/>
      <c r="B1320" s="176"/>
      <c r="J1320" s="177"/>
      <c r="K1320" s="177"/>
      <c r="L1320" s="177"/>
      <c r="M1320" s="177"/>
    </row>
    <row r="1321" spans="1:13" s="161" customFormat="1">
      <c r="A1321" s="176"/>
      <c r="B1321" s="176"/>
      <c r="J1321" s="177"/>
      <c r="K1321" s="177"/>
      <c r="L1321" s="177"/>
      <c r="M1321" s="177"/>
    </row>
    <row r="1322" spans="1:13" s="161" customFormat="1">
      <c r="A1322" s="176"/>
      <c r="B1322" s="176"/>
      <c r="J1322" s="177"/>
      <c r="K1322" s="177"/>
      <c r="L1322" s="177"/>
      <c r="M1322" s="177"/>
    </row>
    <row r="1323" spans="1:13" s="161" customFormat="1">
      <c r="A1323" s="176"/>
      <c r="B1323" s="176"/>
      <c r="J1323" s="177"/>
      <c r="K1323" s="177"/>
      <c r="L1323" s="177"/>
      <c r="M1323" s="177"/>
    </row>
    <row r="1324" spans="1:13" s="161" customFormat="1">
      <c r="A1324" s="176"/>
      <c r="B1324" s="176"/>
      <c r="J1324" s="177"/>
      <c r="K1324" s="177"/>
      <c r="L1324" s="177"/>
      <c r="M1324" s="177"/>
    </row>
    <row r="1325" spans="1:13" s="161" customFormat="1">
      <c r="A1325" s="176"/>
      <c r="B1325" s="176"/>
      <c r="J1325" s="177"/>
      <c r="K1325" s="177"/>
      <c r="L1325" s="177"/>
      <c r="M1325" s="177"/>
    </row>
    <row r="1326" spans="1:13" s="161" customFormat="1">
      <c r="A1326" s="176"/>
      <c r="B1326" s="176"/>
      <c r="J1326" s="177"/>
      <c r="K1326" s="177"/>
      <c r="L1326" s="177"/>
      <c r="M1326" s="177"/>
    </row>
    <row r="1327" spans="1:13" s="161" customFormat="1">
      <c r="A1327" s="176"/>
      <c r="B1327" s="176"/>
      <c r="J1327" s="177"/>
      <c r="K1327" s="177"/>
      <c r="L1327" s="177"/>
      <c r="M1327" s="177"/>
    </row>
    <row r="1328" spans="1:13" s="161" customFormat="1">
      <c r="A1328" s="176"/>
      <c r="B1328" s="176"/>
      <c r="J1328" s="177"/>
      <c r="K1328" s="177"/>
      <c r="L1328" s="177"/>
      <c r="M1328" s="177"/>
    </row>
    <row r="1329" spans="1:13" s="161" customFormat="1">
      <c r="A1329" s="176"/>
      <c r="B1329" s="176"/>
      <c r="J1329" s="177"/>
      <c r="K1329" s="177"/>
      <c r="L1329" s="177"/>
      <c r="M1329" s="177"/>
    </row>
    <row r="1330" spans="1:13" s="161" customFormat="1">
      <c r="A1330" s="176"/>
      <c r="B1330" s="176"/>
      <c r="J1330" s="177"/>
      <c r="K1330" s="177"/>
      <c r="L1330" s="177"/>
      <c r="M1330" s="177"/>
    </row>
    <row r="1331" spans="1:13" s="161" customFormat="1">
      <c r="A1331" s="176"/>
      <c r="B1331" s="176"/>
      <c r="J1331" s="177"/>
      <c r="K1331" s="177"/>
      <c r="L1331" s="177"/>
      <c r="M1331" s="177"/>
    </row>
    <row r="1332" spans="1:13" s="161" customFormat="1">
      <c r="A1332" s="176"/>
      <c r="B1332" s="176"/>
      <c r="J1332" s="177"/>
      <c r="K1332" s="177"/>
      <c r="L1332" s="177"/>
      <c r="M1332" s="177"/>
    </row>
    <row r="1333" spans="1:13" s="161" customFormat="1">
      <c r="A1333" s="176"/>
      <c r="B1333" s="176"/>
      <c r="J1333" s="177"/>
      <c r="K1333" s="177"/>
      <c r="L1333" s="177"/>
      <c r="M1333" s="177"/>
    </row>
    <row r="1334" spans="1:13" s="161" customFormat="1">
      <c r="A1334" s="176"/>
      <c r="B1334" s="176"/>
      <c r="J1334" s="177"/>
      <c r="K1334" s="177"/>
      <c r="L1334" s="177"/>
      <c r="M1334" s="177"/>
    </row>
    <row r="1335" spans="1:13" s="161" customFormat="1">
      <c r="A1335" s="176"/>
      <c r="B1335" s="176"/>
      <c r="J1335" s="177"/>
      <c r="K1335" s="177"/>
      <c r="L1335" s="177"/>
      <c r="M1335" s="177"/>
    </row>
    <row r="1336" spans="1:13" s="161" customFormat="1">
      <c r="A1336" s="176"/>
      <c r="B1336" s="176"/>
      <c r="J1336" s="177"/>
      <c r="K1336" s="177"/>
      <c r="L1336" s="177"/>
      <c r="M1336" s="177"/>
    </row>
    <row r="1337" spans="1:13" s="161" customFormat="1">
      <c r="A1337" s="176"/>
      <c r="B1337" s="176"/>
      <c r="J1337" s="177"/>
      <c r="K1337" s="177"/>
      <c r="L1337" s="177"/>
      <c r="M1337" s="177"/>
    </row>
    <row r="1338" spans="1:13" s="161" customFormat="1">
      <c r="A1338" s="176"/>
      <c r="B1338" s="176"/>
      <c r="J1338" s="177"/>
      <c r="K1338" s="177"/>
      <c r="L1338" s="177"/>
      <c r="M1338" s="177"/>
    </row>
    <row r="1339" spans="1:13" s="161" customFormat="1">
      <c r="A1339" s="176"/>
      <c r="B1339" s="176"/>
      <c r="J1339" s="177"/>
      <c r="K1339" s="177"/>
      <c r="L1339" s="177"/>
      <c r="M1339" s="177"/>
    </row>
    <row r="1340" spans="1:13" s="161" customFormat="1">
      <c r="A1340" s="176"/>
      <c r="B1340" s="176"/>
      <c r="J1340" s="177"/>
      <c r="K1340" s="177"/>
      <c r="L1340" s="177"/>
      <c r="M1340" s="177"/>
    </row>
    <row r="1341" spans="1:13" s="161" customFormat="1">
      <c r="A1341" s="176"/>
      <c r="B1341" s="176"/>
      <c r="J1341" s="177"/>
      <c r="K1341" s="177"/>
      <c r="L1341" s="177"/>
      <c r="M1341" s="177"/>
    </row>
    <row r="1342" spans="1:13" s="161" customFormat="1">
      <c r="A1342" s="176"/>
      <c r="B1342" s="176"/>
      <c r="J1342" s="177"/>
      <c r="K1342" s="177"/>
      <c r="L1342" s="177"/>
      <c r="M1342" s="177"/>
    </row>
    <row r="1343" spans="1:13" s="161" customFormat="1">
      <c r="A1343" s="176"/>
      <c r="B1343" s="176"/>
      <c r="J1343" s="177"/>
      <c r="K1343" s="177"/>
      <c r="L1343" s="177"/>
      <c r="M1343" s="177"/>
    </row>
    <row r="1344" spans="1:13" s="161" customFormat="1">
      <c r="A1344" s="176"/>
      <c r="B1344" s="176"/>
      <c r="J1344" s="177"/>
      <c r="K1344" s="177"/>
      <c r="L1344" s="177"/>
      <c r="M1344" s="177"/>
    </row>
    <row r="1345" spans="1:13" s="161" customFormat="1">
      <c r="A1345" s="176"/>
      <c r="B1345" s="176"/>
      <c r="J1345" s="177"/>
      <c r="K1345" s="177"/>
      <c r="L1345" s="177"/>
      <c r="M1345" s="177"/>
    </row>
    <row r="1346" spans="1:13" s="161" customFormat="1">
      <c r="A1346" s="176"/>
      <c r="B1346" s="176"/>
      <c r="J1346" s="177"/>
      <c r="K1346" s="177"/>
      <c r="L1346" s="177"/>
      <c r="M1346" s="177"/>
    </row>
    <row r="1347" spans="1:13" s="161" customFormat="1">
      <c r="A1347" s="176"/>
      <c r="B1347" s="176"/>
      <c r="J1347" s="177"/>
      <c r="K1347" s="177"/>
      <c r="L1347" s="177"/>
      <c r="M1347" s="177"/>
    </row>
    <row r="1348" spans="1:13" s="161" customFormat="1">
      <c r="A1348" s="176"/>
      <c r="B1348" s="176"/>
      <c r="J1348" s="177"/>
      <c r="K1348" s="177"/>
      <c r="L1348" s="177"/>
      <c r="M1348" s="177"/>
    </row>
    <row r="1349" spans="1:13" s="161" customFormat="1">
      <c r="A1349" s="176"/>
      <c r="B1349" s="176"/>
      <c r="J1349" s="177"/>
      <c r="K1349" s="177"/>
      <c r="L1349" s="177"/>
      <c r="M1349" s="177"/>
    </row>
    <row r="1350" spans="1:13" s="161" customFormat="1">
      <c r="A1350" s="176"/>
      <c r="B1350" s="176"/>
      <c r="J1350" s="177"/>
      <c r="K1350" s="177"/>
      <c r="L1350" s="177"/>
      <c r="M1350" s="177"/>
    </row>
    <row r="1351" spans="1:13" s="161" customFormat="1">
      <c r="A1351" s="176"/>
      <c r="B1351" s="176"/>
      <c r="J1351" s="177"/>
      <c r="K1351" s="177"/>
      <c r="L1351" s="177"/>
      <c r="M1351" s="177"/>
    </row>
    <row r="1352" spans="1:13" s="161" customFormat="1">
      <c r="A1352" s="176"/>
      <c r="B1352" s="176"/>
      <c r="J1352" s="177"/>
      <c r="K1352" s="177"/>
      <c r="L1352" s="177"/>
      <c r="M1352" s="177"/>
    </row>
    <row r="1353" spans="1:13" s="161" customFormat="1">
      <c r="A1353" s="176"/>
      <c r="B1353" s="176"/>
      <c r="J1353" s="177"/>
      <c r="K1353" s="177"/>
      <c r="L1353" s="177"/>
      <c r="M1353" s="177"/>
    </row>
    <row r="1354" spans="1:13" s="161" customFormat="1">
      <c r="A1354" s="176"/>
      <c r="B1354" s="176"/>
      <c r="J1354" s="177"/>
      <c r="K1354" s="177"/>
      <c r="L1354" s="177"/>
      <c r="M1354" s="177"/>
    </row>
    <row r="1355" spans="1:13" s="161" customFormat="1">
      <c r="A1355" s="176"/>
      <c r="B1355" s="176"/>
      <c r="J1355" s="177"/>
      <c r="K1355" s="177"/>
      <c r="L1355" s="177"/>
      <c r="M1355" s="177"/>
    </row>
    <row r="1356" spans="1:13" s="161" customFormat="1">
      <c r="A1356" s="176"/>
      <c r="B1356" s="176"/>
      <c r="J1356" s="177"/>
      <c r="K1356" s="177"/>
      <c r="L1356" s="177"/>
      <c r="M1356" s="177"/>
    </row>
    <row r="1357" spans="1:13" s="161" customFormat="1">
      <c r="A1357" s="176"/>
      <c r="B1357" s="176"/>
      <c r="J1357" s="177"/>
      <c r="K1357" s="177"/>
      <c r="L1357" s="177"/>
      <c r="M1357" s="177"/>
    </row>
    <row r="1358" spans="1:13" s="161" customFormat="1">
      <c r="A1358" s="176"/>
      <c r="B1358" s="176"/>
      <c r="J1358" s="177"/>
      <c r="K1358" s="177"/>
      <c r="L1358" s="177"/>
      <c r="M1358" s="177"/>
    </row>
    <row r="1359" spans="1:13" s="161" customFormat="1">
      <c r="A1359" s="176"/>
      <c r="B1359" s="176"/>
      <c r="J1359" s="177"/>
      <c r="K1359" s="177"/>
      <c r="L1359" s="177"/>
      <c r="M1359" s="177"/>
    </row>
    <row r="1360" spans="1:13" s="161" customFormat="1">
      <c r="A1360" s="176"/>
      <c r="B1360" s="176"/>
      <c r="J1360" s="177"/>
      <c r="K1360" s="177"/>
      <c r="L1360" s="177"/>
      <c r="M1360" s="177"/>
    </row>
    <row r="1361" spans="1:13" s="161" customFormat="1">
      <c r="A1361" s="176"/>
      <c r="B1361" s="176"/>
      <c r="J1361" s="177"/>
      <c r="K1361" s="177"/>
      <c r="L1361" s="177"/>
      <c r="M1361" s="177"/>
    </row>
    <row r="1362" spans="1:13" s="161" customFormat="1">
      <c r="A1362" s="176"/>
      <c r="B1362" s="176"/>
      <c r="J1362" s="177"/>
      <c r="K1362" s="177"/>
      <c r="L1362" s="177"/>
      <c r="M1362" s="177"/>
    </row>
    <row r="1363" spans="1:13" s="161" customFormat="1">
      <c r="A1363" s="176"/>
      <c r="B1363" s="176"/>
      <c r="J1363" s="177"/>
      <c r="K1363" s="177"/>
      <c r="L1363" s="177"/>
      <c r="M1363" s="177"/>
    </row>
    <row r="1364" spans="1:13" s="161" customFormat="1">
      <c r="A1364" s="176"/>
      <c r="B1364" s="176"/>
      <c r="J1364" s="177"/>
      <c r="K1364" s="177"/>
      <c r="L1364" s="177"/>
      <c r="M1364" s="177"/>
    </row>
    <row r="1365" spans="1:13" s="161" customFormat="1">
      <c r="A1365" s="176"/>
      <c r="B1365" s="176"/>
      <c r="J1365" s="177"/>
      <c r="K1365" s="177"/>
      <c r="L1365" s="177"/>
      <c r="M1365" s="177"/>
    </row>
    <row r="1366" spans="1:13" s="161" customFormat="1">
      <c r="A1366" s="176"/>
      <c r="B1366" s="176"/>
      <c r="J1366" s="177"/>
      <c r="K1366" s="177"/>
      <c r="L1366" s="177"/>
      <c r="M1366" s="177"/>
    </row>
    <row r="1367" spans="1:13" s="161" customFormat="1">
      <c r="A1367" s="176"/>
      <c r="B1367" s="176"/>
      <c r="J1367" s="177"/>
      <c r="K1367" s="177"/>
      <c r="L1367" s="177"/>
      <c r="M1367" s="177"/>
    </row>
    <row r="1368" spans="1:13" s="161" customFormat="1">
      <c r="A1368" s="176"/>
      <c r="B1368" s="176"/>
      <c r="J1368" s="177"/>
      <c r="K1368" s="177"/>
      <c r="L1368" s="177"/>
      <c r="M1368" s="177"/>
    </row>
    <row r="1369" spans="1:13" s="161" customFormat="1">
      <c r="A1369" s="176"/>
      <c r="B1369" s="176"/>
      <c r="J1369" s="177"/>
      <c r="K1369" s="177"/>
      <c r="L1369" s="177"/>
      <c r="M1369" s="177"/>
    </row>
    <row r="1370" spans="1:13" s="161" customFormat="1">
      <c r="A1370" s="176"/>
      <c r="B1370" s="176"/>
      <c r="J1370" s="177"/>
      <c r="K1370" s="177"/>
      <c r="L1370" s="177"/>
      <c r="M1370" s="177"/>
    </row>
    <row r="1371" spans="1:13" s="161" customFormat="1">
      <c r="A1371" s="176"/>
      <c r="B1371" s="176"/>
      <c r="J1371" s="177"/>
      <c r="K1371" s="177"/>
      <c r="L1371" s="177"/>
      <c r="M1371" s="177"/>
    </row>
    <row r="1372" spans="1:13" s="161" customFormat="1">
      <c r="A1372" s="176"/>
      <c r="B1372" s="176"/>
      <c r="J1372" s="177"/>
      <c r="K1372" s="177"/>
      <c r="L1372" s="177"/>
      <c r="M1372" s="177"/>
    </row>
    <row r="1373" spans="1:13" s="161" customFormat="1">
      <c r="A1373" s="176"/>
      <c r="B1373" s="176"/>
      <c r="J1373" s="177"/>
      <c r="K1373" s="177"/>
      <c r="L1373" s="177"/>
      <c r="M1373" s="177"/>
    </row>
    <row r="1374" spans="1:13" s="161" customFormat="1">
      <c r="A1374" s="176"/>
      <c r="B1374" s="176"/>
      <c r="J1374" s="177"/>
      <c r="K1374" s="177"/>
      <c r="L1374" s="177"/>
      <c r="M1374" s="177"/>
    </row>
    <row r="1375" spans="1:13" s="161" customFormat="1">
      <c r="A1375" s="176"/>
      <c r="B1375" s="176"/>
      <c r="J1375" s="177"/>
      <c r="K1375" s="177"/>
      <c r="L1375" s="177"/>
      <c r="M1375" s="177"/>
    </row>
    <row r="1376" spans="1:13" s="161" customFormat="1">
      <c r="A1376" s="176"/>
      <c r="B1376" s="176"/>
      <c r="J1376" s="177"/>
      <c r="K1376" s="177"/>
      <c r="L1376" s="177"/>
      <c r="M1376" s="177"/>
    </row>
    <row r="1377" spans="1:13" s="161" customFormat="1">
      <c r="A1377" s="176"/>
      <c r="B1377" s="176"/>
      <c r="J1377" s="177"/>
      <c r="K1377" s="177"/>
      <c r="L1377" s="177"/>
      <c r="M1377" s="177"/>
    </row>
  </sheetData>
  <mergeCells count="4">
    <mergeCell ref="F4:I4"/>
    <mergeCell ref="F5:I5"/>
    <mergeCell ref="A8:B8"/>
    <mergeCell ref="A16:B16"/>
  </mergeCells>
  <pageMargins left="1.2598425196850394" right="0.39370078740157483" top="1.0236220472440944" bottom="0.98425196850393704" header="0.23622047244094491" footer="0.15748031496062992"/>
  <pageSetup paperSize="9" scale="48" orientation="portrait" blackAndWhite="1" r:id="rId1"/>
  <headerFooter differentFirst="1" alignWithMargins="0">
    <oddHeader xml:space="preserve">&amp;C&amp;"Times,Normal"&amp;48Revidata
</oddHeader>
    <oddFooter>&amp;R-&amp;P-</oddFooter>
  </headerFooter>
  <rowBreaks count="1" manualBreakCount="1">
    <brk id="25"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Budget 2018 (2)</vt:lpstr>
      <vt:lpstr>Budget 2018</vt:lpstr>
      <vt:lpstr>'Budget 2018'!Udskriftsområde</vt:lpstr>
      <vt:lpstr>'Budget 2018 (2)'!Udskriftsområde</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Friis</dc:creator>
  <cp:lastModifiedBy>Erik Friis</cp:lastModifiedBy>
  <cp:lastPrinted>2018-04-11T10:01:23Z</cp:lastPrinted>
  <dcterms:created xsi:type="dcterms:W3CDTF">2018-03-23T16:39:35Z</dcterms:created>
  <dcterms:modified xsi:type="dcterms:W3CDTF">2018-05-01T13:30:49Z</dcterms:modified>
</cp:coreProperties>
</file>